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ptop Lama\pindah 2025\RBA perubahan 2025\RSUD Goeteng RBA Perubahan 2025\"/>
    </mc:Choice>
  </mc:AlternateContent>
  <bookViews>
    <workbookView xWindow="0" yWindow="0" windowWidth="20490" windowHeight="7755"/>
  </bookViews>
  <sheets>
    <sheet name="perubahan" sheetId="3" r:id="rId1"/>
  </sheets>
  <definedNames>
    <definedName name="_xlnm.Print_Area" localSheetId="0">perubahan!$A$1:$K$612</definedName>
    <definedName name="_xlnm.Print_Titles" localSheetId="0">perubahan!$13:$15</definedName>
  </definedNames>
  <calcPr calcId="152511"/>
</workbook>
</file>

<file path=xl/calcChain.xml><?xml version="1.0" encoding="utf-8"?>
<calcChain xmlns="http://schemas.openxmlformats.org/spreadsheetml/2006/main">
  <c r="M52" i="3" l="1"/>
  <c r="K20" i="3"/>
  <c r="K33" i="3"/>
  <c r="K36" i="3"/>
  <c r="K35" i="3"/>
  <c r="F33" i="3"/>
  <c r="F35" i="3"/>
  <c r="J35" i="3"/>
  <c r="J36" i="3"/>
  <c r="F30" i="3"/>
  <c r="F29" i="3"/>
  <c r="F28" i="3"/>
  <c r="F27" i="3"/>
  <c r="K27" i="3" s="1"/>
  <c r="J27" i="3"/>
  <c r="J28" i="3"/>
  <c r="J29" i="3"/>
  <c r="J30" i="3"/>
  <c r="J31" i="3"/>
  <c r="K28" i="3" l="1"/>
  <c r="K29" i="3"/>
  <c r="K30" i="3"/>
  <c r="K31" i="3"/>
  <c r="M440" i="3" l="1"/>
  <c r="M441" i="3" s="1"/>
  <c r="J439" i="3"/>
  <c r="J438" i="3"/>
  <c r="O533" i="3" l="1"/>
  <c r="O532" i="3"/>
  <c r="O534" i="3" s="1"/>
  <c r="O49" i="3"/>
  <c r="M49" i="3" s="1"/>
  <c r="O47" i="3"/>
  <c r="O50" i="3"/>
  <c r="O48" i="3"/>
  <c r="M534" i="3" l="1"/>
  <c r="M24" i="3"/>
  <c r="L459" i="3" l="1"/>
  <c r="F505" i="3" l="1"/>
  <c r="J543" i="3" l="1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F544" i="3"/>
  <c r="F543" i="3"/>
  <c r="J486" i="3" l="1"/>
  <c r="J485" i="3" s="1"/>
  <c r="F486" i="3"/>
  <c r="F485" i="3" s="1"/>
  <c r="J579" i="3"/>
  <c r="F579" i="3"/>
  <c r="J534" i="3"/>
  <c r="J535" i="3"/>
  <c r="K535" i="3" s="1"/>
  <c r="J536" i="3"/>
  <c r="K536" i="3" s="1"/>
  <c r="J537" i="3"/>
  <c r="K537" i="3" s="1"/>
  <c r="J518" i="3"/>
  <c r="K518" i="3" s="1"/>
  <c r="K534" i="3" l="1"/>
  <c r="K486" i="3"/>
  <c r="K579" i="3"/>
  <c r="J469" i="3" l="1"/>
  <c r="J468" i="3"/>
  <c r="J467" i="3"/>
  <c r="J466" i="3"/>
  <c r="J465" i="3"/>
  <c r="J233" i="3"/>
  <c r="K233" i="3" s="1"/>
  <c r="J63" i="3"/>
  <c r="J64" i="3"/>
  <c r="K64" i="3" s="1"/>
  <c r="J65" i="3"/>
  <c r="K65" i="3" s="1"/>
  <c r="J48" i="3"/>
  <c r="F44" i="3"/>
  <c r="J25" i="3"/>
  <c r="F22" i="3"/>
  <c r="F23" i="3"/>
  <c r="F24" i="3"/>
  <c r="F25" i="3"/>
  <c r="F26" i="3"/>
  <c r="H25" i="3"/>
  <c r="H31" i="3" s="1"/>
  <c r="K48" i="3" l="1"/>
  <c r="K25" i="3"/>
  <c r="J19" i="3"/>
  <c r="J18" i="3" s="1"/>
  <c r="F19" i="3"/>
  <c r="K19" i="3" l="1"/>
  <c r="F18" i="3"/>
  <c r="F517" i="3"/>
  <c r="F456" i="3"/>
  <c r="F457" i="3"/>
  <c r="F435" i="3"/>
  <c r="F436" i="3"/>
  <c r="F34" i="3"/>
  <c r="J603" i="3"/>
  <c r="F603" i="3"/>
  <c r="J602" i="3"/>
  <c r="F602" i="3"/>
  <c r="J601" i="3"/>
  <c r="F601" i="3"/>
  <c r="J600" i="3"/>
  <c r="F600" i="3"/>
  <c r="J599" i="3"/>
  <c r="F599" i="3"/>
  <c r="J597" i="3"/>
  <c r="F597" i="3"/>
  <c r="J596" i="3"/>
  <c r="F596" i="3"/>
  <c r="J595" i="3"/>
  <c r="F595" i="3"/>
  <c r="J594" i="3"/>
  <c r="F594" i="3"/>
  <c r="J593" i="3"/>
  <c r="J592" i="3" s="1"/>
  <c r="F593" i="3"/>
  <c r="F592" i="3" s="1"/>
  <c r="J591" i="3"/>
  <c r="F591" i="3"/>
  <c r="J590" i="3"/>
  <c r="F590" i="3"/>
  <c r="J589" i="3"/>
  <c r="F589" i="3"/>
  <c r="J588" i="3"/>
  <c r="F588" i="3"/>
  <c r="J587" i="3"/>
  <c r="F587" i="3"/>
  <c r="J586" i="3"/>
  <c r="J585" i="3" s="1"/>
  <c r="F586" i="3"/>
  <c r="F585" i="3" s="1"/>
  <c r="J584" i="3"/>
  <c r="J583" i="3" s="1"/>
  <c r="F584" i="3"/>
  <c r="F583" i="3" s="1"/>
  <c r="J582" i="3"/>
  <c r="J580" i="3" s="1"/>
  <c r="F582" i="3"/>
  <c r="J581" i="3"/>
  <c r="F581" i="3"/>
  <c r="J578" i="3"/>
  <c r="J577" i="3" s="1"/>
  <c r="F578" i="3"/>
  <c r="F577" i="3" s="1"/>
  <c r="J533" i="3"/>
  <c r="J532" i="3" s="1"/>
  <c r="F533" i="3"/>
  <c r="F532" i="3" s="1"/>
  <c r="J531" i="3"/>
  <c r="J530" i="3" s="1"/>
  <c r="F531" i="3"/>
  <c r="F530" i="3" s="1"/>
  <c r="J529" i="3"/>
  <c r="F529" i="3"/>
  <c r="J528" i="3"/>
  <c r="F528" i="3"/>
  <c r="J527" i="3"/>
  <c r="F527" i="3"/>
  <c r="J526" i="3"/>
  <c r="F526" i="3"/>
  <c r="J525" i="3"/>
  <c r="F525" i="3"/>
  <c r="J523" i="3"/>
  <c r="F523" i="3"/>
  <c r="J522" i="3"/>
  <c r="F522" i="3"/>
  <c r="J520" i="3"/>
  <c r="J519" i="3" s="1"/>
  <c r="F520" i="3"/>
  <c r="F519" i="3" s="1"/>
  <c r="J517" i="3"/>
  <c r="J516" i="3"/>
  <c r="J515" i="3" s="1"/>
  <c r="F516" i="3"/>
  <c r="J514" i="3"/>
  <c r="F514" i="3"/>
  <c r="J513" i="3"/>
  <c r="F513" i="3"/>
  <c r="J512" i="3"/>
  <c r="F512" i="3"/>
  <c r="J510" i="3"/>
  <c r="J509" i="3" s="1"/>
  <c r="F510" i="3"/>
  <c r="F509" i="3" s="1"/>
  <c r="J508" i="3"/>
  <c r="J507" i="3" s="1"/>
  <c r="F508" i="3"/>
  <c r="F507" i="3" s="1"/>
  <c r="J506" i="3"/>
  <c r="F506" i="3"/>
  <c r="F504" i="3" s="1"/>
  <c r="J505" i="3"/>
  <c r="J504" i="3" s="1"/>
  <c r="J503" i="3"/>
  <c r="J502" i="3" s="1"/>
  <c r="F503" i="3"/>
  <c r="F502" i="3" s="1"/>
  <c r="K501" i="3"/>
  <c r="J500" i="3"/>
  <c r="J499" i="3" s="1"/>
  <c r="F500" i="3"/>
  <c r="F499" i="3" s="1"/>
  <c r="J498" i="3"/>
  <c r="J497" i="3" s="1"/>
  <c r="F498" i="3"/>
  <c r="F497" i="3" s="1"/>
  <c r="J496" i="3"/>
  <c r="J495" i="3" s="1"/>
  <c r="F496" i="3"/>
  <c r="F495" i="3" s="1"/>
  <c r="J494" i="3"/>
  <c r="J493" i="3" s="1"/>
  <c r="F494" i="3"/>
  <c r="F493" i="3" s="1"/>
  <c r="J492" i="3"/>
  <c r="F492" i="3"/>
  <c r="J491" i="3"/>
  <c r="F491" i="3"/>
  <c r="F490" i="3" s="1"/>
  <c r="J489" i="3"/>
  <c r="F489" i="3"/>
  <c r="J488" i="3"/>
  <c r="F488" i="3"/>
  <c r="F487" i="3" s="1"/>
  <c r="J484" i="3"/>
  <c r="F484" i="3"/>
  <c r="J483" i="3"/>
  <c r="F483" i="3"/>
  <c r="J482" i="3"/>
  <c r="F482" i="3"/>
  <c r="J481" i="3"/>
  <c r="F481" i="3"/>
  <c r="J480" i="3"/>
  <c r="J479" i="3" s="1"/>
  <c r="F480" i="3"/>
  <c r="J478" i="3"/>
  <c r="F478" i="3"/>
  <c r="J477" i="3"/>
  <c r="F477" i="3"/>
  <c r="J476" i="3"/>
  <c r="F476" i="3"/>
  <c r="J475" i="3"/>
  <c r="J474" i="3" s="1"/>
  <c r="F475" i="3"/>
  <c r="J473" i="3"/>
  <c r="F473" i="3"/>
  <c r="J472" i="3"/>
  <c r="F472" i="3"/>
  <c r="J470" i="3"/>
  <c r="J464" i="3" s="1"/>
  <c r="F470" i="3"/>
  <c r="F469" i="3"/>
  <c r="F468" i="3"/>
  <c r="F467" i="3"/>
  <c r="F466" i="3"/>
  <c r="F465" i="3"/>
  <c r="F464" i="3" s="1"/>
  <c r="J463" i="3"/>
  <c r="F463" i="3"/>
  <c r="J462" i="3"/>
  <c r="F462" i="3"/>
  <c r="J461" i="3"/>
  <c r="F461" i="3"/>
  <c r="J459" i="3"/>
  <c r="J458" i="3" s="1"/>
  <c r="F459" i="3"/>
  <c r="F458" i="3" s="1"/>
  <c r="J457" i="3"/>
  <c r="J456" i="3"/>
  <c r="J455" i="3"/>
  <c r="J454" i="3"/>
  <c r="F454" i="3"/>
  <c r="J453" i="3"/>
  <c r="F453" i="3"/>
  <c r="J452" i="3"/>
  <c r="F452" i="3"/>
  <c r="J451" i="3"/>
  <c r="F451" i="3"/>
  <c r="J449" i="3"/>
  <c r="F449" i="3"/>
  <c r="J448" i="3"/>
  <c r="F448" i="3"/>
  <c r="J447" i="3"/>
  <c r="J446" i="3" s="1"/>
  <c r="F447" i="3"/>
  <c r="J445" i="3"/>
  <c r="F445" i="3"/>
  <c r="J444" i="3"/>
  <c r="J443" i="3" s="1"/>
  <c r="F444" i="3"/>
  <c r="J442" i="3"/>
  <c r="F442" i="3"/>
  <c r="J441" i="3"/>
  <c r="F441" i="3"/>
  <c r="J440" i="3"/>
  <c r="F440" i="3"/>
  <c r="J437" i="3"/>
  <c r="F438" i="3"/>
  <c r="J436" i="3"/>
  <c r="J435" i="3"/>
  <c r="J434" i="3"/>
  <c r="F434" i="3"/>
  <c r="J433" i="3"/>
  <c r="F433" i="3"/>
  <c r="J432" i="3"/>
  <c r="F432" i="3"/>
  <c r="J431" i="3"/>
  <c r="F431" i="3"/>
  <c r="J430" i="3"/>
  <c r="F430" i="3"/>
  <c r="J429" i="3"/>
  <c r="F429" i="3"/>
  <c r="J428" i="3"/>
  <c r="F428" i="3"/>
  <c r="J427" i="3"/>
  <c r="F427" i="3"/>
  <c r="J426" i="3"/>
  <c r="F426" i="3"/>
  <c r="J425" i="3"/>
  <c r="F425" i="3"/>
  <c r="J424" i="3"/>
  <c r="F424" i="3"/>
  <c r="J423" i="3"/>
  <c r="F423" i="3"/>
  <c r="J422" i="3"/>
  <c r="F422" i="3"/>
  <c r="J421" i="3"/>
  <c r="F421" i="3"/>
  <c r="J420" i="3"/>
  <c r="F420" i="3"/>
  <c r="J419" i="3"/>
  <c r="F419" i="3"/>
  <c r="J418" i="3"/>
  <c r="F418" i="3"/>
  <c r="J417" i="3"/>
  <c r="F417" i="3"/>
  <c r="J416" i="3"/>
  <c r="F416" i="3"/>
  <c r="J415" i="3"/>
  <c r="F415" i="3"/>
  <c r="J414" i="3"/>
  <c r="F414" i="3"/>
  <c r="J413" i="3"/>
  <c r="F413" i="3"/>
  <c r="J412" i="3"/>
  <c r="F412" i="3"/>
  <c r="J411" i="3"/>
  <c r="F411" i="3"/>
  <c r="J410" i="3"/>
  <c r="F410" i="3"/>
  <c r="J409" i="3"/>
  <c r="F409" i="3"/>
  <c r="J408" i="3"/>
  <c r="F408" i="3"/>
  <c r="J407" i="3"/>
  <c r="F407" i="3"/>
  <c r="J406" i="3"/>
  <c r="F406" i="3"/>
  <c r="J405" i="3"/>
  <c r="F405" i="3"/>
  <c r="J404" i="3"/>
  <c r="F404" i="3"/>
  <c r="J403" i="3"/>
  <c r="F403" i="3"/>
  <c r="J402" i="3"/>
  <c r="F402" i="3"/>
  <c r="J401" i="3"/>
  <c r="F401" i="3"/>
  <c r="J400" i="3"/>
  <c r="F400" i="3"/>
  <c r="J399" i="3"/>
  <c r="F399" i="3"/>
  <c r="J398" i="3"/>
  <c r="F398" i="3"/>
  <c r="J397" i="3"/>
  <c r="F397" i="3"/>
  <c r="J396" i="3"/>
  <c r="F396" i="3"/>
  <c r="J395" i="3"/>
  <c r="F395" i="3"/>
  <c r="J394" i="3"/>
  <c r="F394" i="3"/>
  <c r="J393" i="3"/>
  <c r="F393" i="3"/>
  <c r="J392" i="3"/>
  <c r="F392" i="3"/>
  <c r="J391" i="3"/>
  <c r="F391" i="3"/>
  <c r="J390" i="3"/>
  <c r="F390" i="3"/>
  <c r="J389" i="3"/>
  <c r="F389" i="3"/>
  <c r="J388" i="3"/>
  <c r="F388" i="3"/>
  <c r="J387" i="3"/>
  <c r="F387" i="3"/>
  <c r="J386" i="3"/>
  <c r="F386" i="3"/>
  <c r="J385" i="3"/>
  <c r="F385" i="3"/>
  <c r="J384" i="3"/>
  <c r="F384" i="3"/>
  <c r="J383" i="3"/>
  <c r="F383" i="3"/>
  <c r="J382" i="3"/>
  <c r="F382" i="3"/>
  <c r="J381" i="3"/>
  <c r="F381" i="3"/>
  <c r="J380" i="3"/>
  <c r="F380" i="3"/>
  <c r="J379" i="3"/>
  <c r="F379" i="3"/>
  <c r="J378" i="3"/>
  <c r="F378" i="3"/>
  <c r="J377" i="3"/>
  <c r="F377" i="3"/>
  <c r="J376" i="3"/>
  <c r="F376" i="3"/>
  <c r="J375" i="3"/>
  <c r="F375" i="3"/>
  <c r="J374" i="3"/>
  <c r="F374" i="3"/>
  <c r="J373" i="3"/>
  <c r="F373" i="3"/>
  <c r="J372" i="3"/>
  <c r="F372" i="3"/>
  <c r="J371" i="3"/>
  <c r="F371" i="3"/>
  <c r="J370" i="3"/>
  <c r="F370" i="3"/>
  <c r="J369" i="3"/>
  <c r="F369" i="3"/>
  <c r="J368" i="3"/>
  <c r="F368" i="3"/>
  <c r="J367" i="3"/>
  <c r="F367" i="3"/>
  <c r="J366" i="3"/>
  <c r="F366" i="3"/>
  <c r="J365" i="3"/>
  <c r="F365" i="3"/>
  <c r="J364" i="3"/>
  <c r="F364" i="3"/>
  <c r="J363" i="3"/>
  <c r="F363" i="3"/>
  <c r="J362" i="3"/>
  <c r="F362" i="3"/>
  <c r="J361" i="3"/>
  <c r="F361" i="3"/>
  <c r="J360" i="3"/>
  <c r="F360" i="3"/>
  <c r="J359" i="3"/>
  <c r="F359" i="3"/>
  <c r="J358" i="3"/>
  <c r="F358" i="3"/>
  <c r="J357" i="3"/>
  <c r="F357" i="3"/>
  <c r="J356" i="3"/>
  <c r="F356" i="3"/>
  <c r="J355" i="3"/>
  <c r="F355" i="3"/>
  <c r="J354" i="3"/>
  <c r="F354" i="3"/>
  <c r="J353" i="3"/>
  <c r="F353" i="3"/>
  <c r="J352" i="3"/>
  <c r="F352" i="3"/>
  <c r="J351" i="3"/>
  <c r="F351" i="3"/>
  <c r="J350" i="3"/>
  <c r="F350" i="3"/>
  <c r="J349" i="3"/>
  <c r="F349" i="3"/>
  <c r="J348" i="3"/>
  <c r="F348" i="3"/>
  <c r="J347" i="3"/>
  <c r="F347" i="3"/>
  <c r="J346" i="3"/>
  <c r="F346" i="3"/>
  <c r="J345" i="3"/>
  <c r="F345" i="3"/>
  <c r="J344" i="3"/>
  <c r="F344" i="3"/>
  <c r="J343" i="3"/>
  <c r="F343" i="3"/>
  <c r="J342" i="3"/>
  <c r="J341" i="3" s="1"/>
  <c r="F342" i="3"/>
  <c r="J340" i="3"/>
  <c r="F340" i="3"/>
  <c r="J339" i="3"/>
  <c r="F339" i="3"/>
  <c r="J338" i="3"/>
  <c r="F338" i="3"/>
  <c r="F337" i="3" s="1"/>
  <c r="J336" i="3"/>
  <c r="F336" i="3"/>
  <c r="J335" i="3"/>
  <c r="F335" i="3"/>
  <c r="J334" i="3"/>
  <c r="F334" i="3"/>
  <c r="J333" i="3"/>
  <c r="F333" i="3"/>
  <c r="J332" i="3"/>
  <c r="F332" i="3"/>
  <c r="J331" i="3"/>
  <c r="F331" i="3"/>
  <c r="J330" i="3"/>
  <c r="J329" i="3" s="1"/>
  <c r="F330" i="3"/>
  <c r="J328" i="3"/>
  <c r="F328" i="3"/>
  <c r="J327" i="3"/>
  <c r="F327" i="3"/>
  <c r="J326" i="3"/>
  <c r="F326" i="3"/>
  <c r="J325" i="3"/>
  <c r="F325" i="3"/>
  <c r="J324" i="3"/>
  <c r="F324" i="3"/>
  <c r="J323" i="3"/>
  <c r="F323" i="3"/>
  <c r="J322" i="3"/>
  <c r="F322" i="3"/>
  <c r="J321" i="3"/>
  <c r="F321" i="3"/>
  <c r="J320" i="3"/>
  <c r="F320" i="3"/>
  <c r="J319" i="3"/>
  <c r="F319" i="3"/>
  <c r="J318" i="3"/>
  <c r="F318" i="3"/>
  <c r="J317" i="3"/>
  <c r="F317" i="3"/>
  <c r="J316" i="3"/>
  <c r="F316" i="3"/>
  <c r="J315" i="3"/>
  <c r="F315" i="3"/>
  <c r="J314" i="3"/>
  <c r="F314" i="3"/>
  <c r="J313" i="3"/>
  <c r="F313" i="3"/>
  <c r="J312" i="3"/>
  <c r="F312" i="3"/>
  <c r="J311" i="3"/>
  <c r="F311" i="3"/>
  <c r="J310" i="3"/>
  <c r="F310" i="3"/>
  <c r="J309" i="3"/>
  <c r="F309" i="3"/>
  <c r="J308" i="3"/>
  <c r="F308" i="3"/>
  <c r="J307" i="3"/>
  <c r="F307" i="3"/>
  <c r="J306" i="3"/>
  <c r="F306" i="3"/>
  <c r="J305" i="3"/>
  <c r="F305" i="3"/>
  <c r="J304" i="3"/>
  <c r="F304" i="3"/>
  <c r="J303" i="3"/>
  <c r="F303" i="3"/>
  <c r="J302" i="3"/>
  <c r="F302" i="3"/>
  <c r="J301" i="3"/>
  <c r="F301" i="3"/>
  <c r="J300" i="3"/>
  <c r="F300" i="3"/>
  <c r="J299" i="3"/>
  <c r="F299" i="3"/>
  <c r="J298" i="3"/>
  <c r="F298" i="3"/>
  <c r="J297" i="3"/>
  <c r="F297" i="3"/>
  <c r="J296" i="3"/>
  <c r="F296" i="3"/>
  <c r="J295" i="3"/>
  <c r="F295" i="3"/>
  <c r="J294" i="3"/>
  <c r="F294" i="3"/>
  <c r="J293" i="3"/>
  <c r="F293" i="3"/>
  <c r="J292" i="3"/>
  <c r="F292" i="3"/>
  <c r="J291" i="3"/>
  <c r="F291" i="3"/>
  <c r="J290" i="3"/>
  <c r="F290" i="3"/>
  <c r="J289" i="3"/>
  <c r="F289" i="3"/>
  <c r="J288" i="3"/>
  <c r="F288" i="3"/>
  <c r="J287" i="3"/>
  <c r="F287" i="3"/>
  <c r="J286" i="3"/>
  <c r="F286" i="3"/>
  <c r="J285" i="3"/>
  <c r="F285" i="3"/>
  <c r="J284" i="3"/>
  <c r="F284" i="3"/>
  <c r="J283" i="3"/>
  <c r="F283" i="3"/>
  <c r="J282" i="3"/>
  <c r="F282" i="3"/>
  <c r="J281" i="3"/>
  <c r="F281" i="3"/>
  <c r="J280" i="3"/>
  <c r="F280" i="3"/>
  <c r="J279" i="3"/>
  <c r="F279" i="3"/>
  <c r="J278" i="3"/>
  <c r="F278" i="3"/>
  <c r="J277" i="3"/>
  <c r="F277" i="3"/>
  <c r="J276" i="3"/>
  <c r="F276" i="3"/>
  <c r="J275" i="3"/>
  <c r="F275" i="3"/>
  <c r="J274" i="3"/>
  <c r="F274" i="3"/>
  <c r="J273" i="3"/>
  <c r="F273" i="3"/>
  <c r="J272" i="3"/>
  <c r="F272" i="3"/>
  <c r="J271" i="3"/>
  <c r="F271" i="3"/>
  <c r="J270" i="3"/>
  <c r="F270" i="3"/>
  <c r="J269" i="3"/>
  <c r="F269" i="3"/>
  <c r="J268" i="3"/>
  <c r="F268" i="3"/>
  <c r="J267" i="3"/>
  <c r="F267" i="3"/>
  <c r="J266" i="3"/>
  <c r="F266" i="3"/>
  <c r="J265" i="3"/>
  <c r="F265" i="3"/>
  <c r="J264" i="3"/>
  <c r="F264" i="3"/>
  <c r="J263" i="3"/>
  <c r="F263" i="3"/>
  <c r="J262" i="3"/>
  <c r="F262" i="3"/>
  <c r="J261" i="3"/>
  <c r="F261" i="3"/>
  <c r="J260" i="3"/>
  <c r="F260" i="3"/>
  <c r="J259" i="3"/>
  <c r="F259" i="3"/>
  <c r="J258" i="3"/>
  <c r="F258" i="3"/>
  <c r="J257" i="3"/>
  <c r="F257" i="3"/>
  <c r="J256" i="3"/>
  <c r="F256" i="3"/>
  <c r="F255" i="3" s="1"/>
  <c r="J254" i="3"/>
  <c r="F254" i="3"/>
  <c r="J253" i="3"/>
  <c r="F253" i="3"/>
  <c r="J252" i="3"/>
  <c r="F252" i="3"/>
  <c r="J251" i="3"/>
  <c r="F251" i="3"/>
  <c r="J250" i="3"/>
  <c r="F250" i="3"/>
  <c r="J249" i="3"/>
  <c r="F249" i="3"/>
  <c r="J248" i="3"/>
  <c r="F248" i="3"/>
  <c r="J247" i="3"/>
  <c r="F247" i="3"/>
  <c r="J246" i="3"/>
  <c r="F246" i="3"/>
  <c r="J245" i="3"/>
  <c r="F245" i="3"/>
  <c r="J244" i="3"/>
  <c r="F244" i="3"/>
  <c r="J243" i="3"/>
  <c r="F243" i="3"/>
  <c r="J242" i="3"/>
  <c r="F242" i="3"/>
  <c r="J241" i="3"/>
  <c r="F241" i="3"/>
  <c r="J240" i="3"/>
  <c r="F240" i="3"/>
  <c r="J239" i="3"/>
  <c r="F239" i="3"/>
  <c r="J238" i="3"/>
  <c r="F238" i="3"/>
  <c r="J237" i="3"/>
  <c r="F237" i="3"/>
  <c r="F236" i="3" s="1"/>
  <c r="J235" i="3"/>
  <c r="J234" i="3" s="1"/>
  <c r="F235" i="3"/>
  <c r="F234" i="3" s="1"/>
  <c r="J232" i="3"/>
  <c r="F232" i="3"/>
  <c r="J231" i="3"/>
  <c r="F231" i="3"/>
  <c r="J230" i="3"/>
  <c r="F230" i="3"/>
  <c r="J229" i="3"/>
  <c r="F229" i="3"/>
  <c r="J228" i="3"/>
  <c r="F228" i="3"/>
  <c r="J227" i="3"/>
  <c r="F227" i="3"/>
  <c r="J226" i="3"/>
  <c r="F226" i="3"/>
  <c r="J225" i="3"/>
  <c r="F225" i="3"/>
  <c r="J224" i="3"/>
  <c r="F224" i="3"/>
  <c r="J223" i="3"/>
  <c r="F223" i="3"/>
  <c r="J222" i="3"/>
  <c r="F222" i="3"/>
  <c r="J221" i="3"/>
  <c r="F221" i="3"/>
  <c r="J220" i="3"/>
  <c r="F220" i="3"/>
  <c r="J219" i="3"/>
  <c r="F219" i="3"/>
  <c r="J218" i="3"/>
  <c r="F218" i="3"/>
  <c r="J217" i="3"/>
  <c r="F217" i="3"/>
  <c r="J216" i="3"/>
  <c r="F216" i="3"/>
  <c r="J215" i="3"/>
  <c r="F215" i="3"/>
  <c r="J214" i="3"/>
  <c r="F214" i="3"/>
  <c r="J213" i="3"/>
  <c r="J212" i="3" s="1"/>
  <c r="F213" i="3"/>
  <c r="J211" i="3"/>
  <c r="F211" i="3"/>
  <c r="J210" i="3"/>
  <c r="F210" i="3"/>
  <c r="J209" i="3"/>
  <c r="F209" i="3"/>
  <c r="J208" i="3"/>
  <c r="F208" i="3"/>
  <c r="J207" i="3"/>
  <c r="F207" i="3"/>
  <c r="J206" i="3"/>
  <c r="F206" i="3"/>
  <c r="J205" i="3"/>
  <c r="F205" i="3"/>
  <c r="J204" i="3"/>
  <c r="F204" i="3"/>
  <c r="J203" i="3"/>
  <c r="F203" i="3"/>
  <c r="J202" i="3"/>
  <c r="F202" i="3"/>
  <c r="J201" i="3"/>
  <c r="F201" i="3"/>
  <c r="J200" i="3"/>
  <c r="F200" i="3"/>
  <c r="J199" i="3"/>
  <c r="F199" i="3"/>
  <c r="J198" i="3"/>
  <c r="F198" i="3"/>
  <c r="J197" i="3"/>
  <c r="F197" i="3"/>
  <c r="J196" i="3"/>
  <c r="F196" i="3"/>
  <c r="J195" i="3"/>
  <c r="F195" i="3"/>
  <c r="J194" i="3"/>
  <c r="F194" i="3"/>
  <c r="J193" i="3"/>
  <c r="F193" i="3"/>
  <c r="J192" i="3"/>
  <c r="F192" i="3"/>
  <c r="J191" i="3"/>
  <c r="F191" i="3"/>
  <c r="J190" i="3"/>
  <c r="F190" i="3"/>
  <c r="J189" i="3"/>
  <c r="F189" i="3"/>
  <c r="J188" i="3"/>
  <c r="F188" i="3"/>
  <c r="J187" i="3"/>
  <c r="F187" i="3"/>
  <c r="J186" i="3"/>
  <c r="F186" i="3"/>
  <c r="J185" i="3"/>
  <c r="F185" i="3"/>
  <c r="J184" i="3"/>
  <c r="F184" i="3"/>
  <c r="J183" i="3"/>
  <c r="F183" i="3"/>
  <c r="J182" i="3"/>
  <c r="F182" i="3"/>
  <c r="J181" i="3"/>
  <c r="F181" i="3"/>
  <c r="J180" i="3"/>
  <c r="F180" i="3"/>
  <c r="J179" i="3"/>
  <c r="F179" i="3"/>
  <c r="J178" i="3"/>
  <c r="F178" i="3"/>
  <c r="J177" i="3"/>
  <c r="F177" i="3"/>
  <c r="J176" i="3"/>
  <c r="F176" i="3"/>
  <c r="J175" i="3"/>
  <c r="F175" i="3"/>
  <c r="J174" i="3"/>
  <c r="F174" i="3"/>
  <c r="J173" i="3"/>
  <c r="F173" i="3"/>
  <c r="J172" i="3"/>
  <c r="F172" i="3"/>
  <c r="J171" i="3"/>
  <c r="F171" i="3"/>
  <c r="J170" i="3"/>
  <c r="F170" i="3"/>
  <c r="J169" i="3"/>
  <c r="F169" i="3"/>
  <c r="J168" i="3"/>
  <c r="F168" i="3"/>
  <c r="J167" i="3"/>
  <c r="F167" i="3"/>
  <c r="J166" i="3"/>
  <c r="F166" i="3"/>
  <c r="J165" i="3"/>
  <c r="F165" i="3"/>
  <c r="J164" i="3"/>
  <c r="F164" i="3"/>
  <c r="J163" i="3"/>
  <c r="F163" i="3"/>
  <c r="J162" i="3"/>
  <c r="F162" i="3"/>
  <c r="J161" i="3"/>
  <c r="F161" i="3"/>
  <c r="J160" i="3"/>
  <c r="F160" i="3"/>
  <c r="J159" i="3"/>
  <c r="F159" i="3"/>
  <c r="J158" i="3"/>
  <c r="F158" i="3"/>
  <c r="J157" i="3"/>
  <c r="F157" i="3"/>
  <c r="J156" i="3"/>
  <c r="F156" i="3"/>
  <c r="J155" i="3"/>
  <c r="F155" i="3"/>
  <c r="J154" i="3"/>
  <c r="F154" i="3"/>
  <c r="J153" i="3"/>
  <c r="F153" i="3"/>
  <c r="J152" i="3"/>
  <c r="F152" i="3"/>
  <c r="J151" i="3"/>
  <c r="F151" i="3"/>
  <c r="J150" i="3"/>
  <c r="F150" i="3"/>
  <c r="J149" i="3"/>
  <c r="F149" i="3"/>
  <c r="J148" i="3"/>
  <c r="F148" i="3"/>
  <c r="J147" i="3"/>
  <c r="F147" i="3"/>
  <c r="J146" i="3"/>
  <c r="F146" i="3"/>
  <c r="J145" i="3"/>
  <c r="F145" i="3"/>
  <c r="J144" i="3"/>
  <c r="F144" i="3"/>
  <c r="J143" i="3"/>
  <c r="F143" i="3"/>
  <c r="J142" i="3"/>
  <c r="F142" i="3"/>
  <c r="J141" i="3"/>
  <c r="F141" i="3"/>
  <c r="J140" i="3"/>
  <c r="F140" i="3"/>
  <c r="J139" i="3"/>
  <c r="F139" i="3"/>
  <c r="J138" i="3"/>
  <c r="F138" i="3"/>
  <c r="J137" i="3"/>
  <c r="F137" i="3"/>
  <c r="J136" i="3"/>
  <c r="F136" i="3"/>
  <c r="J135" i="3"/>
  <c r="F135" i="3"/>
  <c r="J134" i="3"/>
  <c r="F134" i="3"/>
  <c r="J133" i="3"/>
  <c r="F133" i="3"/>
  <c r="J132" i="3"/>
  <c r="F132" i="3"/>
  <c r="J131" i="3"/>
  <c r="F131" i="3"/>
  <c r="J130" i="3"/>
  <c r="F130" i="3"/>
  <c r="J129" i="3"/>
  <c r="F129" i="3"/>
  <c r="J128" i="3"/>
  <c r="F128" i="3"/>
  <c r="J127" i="3"/>
  <c r="F127" i="3"/>
  <c r="J126" i="3"/>
  <c r="F126" i="3"/>
  <c r="J125" i="3"/>
  <c r="F125" i="3"/>
  <c r="J124" i="3"/>
  <c r="F124" i="3"/>
  <c r="J123" i="3"/>
  <c r="F123" i="3"/>
  <c r="J122" i="3"/>
  <c r="F122" i="3"/>
  <c r="J121" i="3"/>
  <c r="F121" i="3"/>
  <c r="J120" i="3"/>
  <c r="F120" i="3"/>
  <c r="J119" i="3"/>
  <c r="F119" i="3"/>
  <c r="J118" i="3"/>
  <c r="F118" i="3"/>
  <c r="J117" i="3"/>
  <c r="F117" i="3"/>
  <c r="J116" i="3"/>
  <c r="F116" i="3"/>
  <c r="J115" i="3"/>
  <c r="F115" i="3"/>
  <c r="J114" i="3"/>
  <c r="F114" i="3"/>
  <c r="J113" i="3"/>
  <c r="F113" i="3"/>
  <c r="J112" i="3"/>
  <c r="F112" i="3"/>
  <c r="J111" i="3"/>
  <c r="F111" i="3"/>
  <c r="J110" i="3"/>
  <c r="F110" i="3"/>
  <c r="J109" i="3"/>
  <c r="F109" i="3"/>
  <c r="J108" i="3"/>
  <c r="F108" i="3"/>
  <c r="J107" i="3"/>
  <c r="F107" i="3"/>
  <c r="J106" i="3"/>
  <c r="F106" i="3"/>
  <c r="J105" i="3"/>
  <c r="F105" i="3"/>
  <c r="J104" i="3"/>
  <c r="F104" i="3"/>
  <c r="J103" i="3"/>
  <c r="F103" i="3"/>
  <c r="J102" i="3"/>
  <c r="F102" i="3"/>
  <c r="J101" i="3"/>
  <c r="F101" i="3"/>
  <c r="J100" i="3"/>
  <c r="F100" i="3"/>
  <c r="J99" i="3"/>
  <c r="F99" i="3"/>
  <c r="J98" i="3"/>
  <c r="F98" i="3"/>
  <c r="J97" i="3"/>
  <c r="F97" i="3"/>
  <c r="J96" i="3"/>
  <c r="F96" i="3"/>
  <c r="J95" i="3"/>
  <c r="F95" i="3"/>
  <c r="J94" i="3"/>
  <c r="F94" i="3"/>
  <c r="J93" i="3"/>
  <c r="F93" i="3"/>
  <c r="J92" i="3"/>
  <c r="F92" i="3"/>
  <c r="J91" i="3"/>
  <c r="F91" i="3"/>
  <c r="J90" i="3"/>
  <c r="F90" i="3"/>
  <c r="J89" i="3"/>
  <c r="F89" i="3"/>
  <c r="J88" i="3"/>
  <c r="F88" i="3"/>
  <c r="J87" i="3"/>
  <c r="F87" i="3"/>
  <c r="J86" i="3"/>
  <c r="F86" i="3"/>
  <c r="J85" i="3"/>
  <c r="F85" i="3"/>
  <c r="J84" i="3"/>
  <c r="F84" i="3"/>
  <c r="J83" i="3"/>
  <c r="F83" i="3"/>
  <c r="J82" i="3"/>
  <c r="F82" i="3"/>
  <c r="J81" i="3"/>
  <c r="F81" i="3"/>
  <c r="J80" i="3"/>
  <c r="F80" i="3"/>
  <c r="J79" i="3"/>
  <c r="F79" i="3"/>
  <c r="J78" i="3"/>
  <c r="F78" i="3"/>
  <c r="J77" i="3"/>
  <c r="F77" i="3"/>
  <c r="J76" i="3"/>
  <c r="F76" i="3"/>
  <c r="J75" i="3"/>
  <c r="F75" i="3"/>
  <c r="J74" i="3"/>
  <c r="F74" i="3"/>
  <c r="J73" i="3"/>
  <c r="F73" i="3"/>
  <c r="J72" i="3"/>
  <c r="F72" i="3"/>
  <c r="J71" i="3"/>
  <c r="F71" i="3"/>
  <c r="J70" i="3"/>
  <c r="F70" i="3"/>
  <c r="J69" i="3"/>
  <c r="F69" i="3"/>
  <c r="J68" i="3"/>
  <c r="F68" i="3"/>
  <c r="J67" i="3"/>
  <c r="F67" i="3"/>
  <c r="F63" i="3"/>
  <c r="K63" i="3" s="1"/>
  <c r="J62" i="3"/>
  <c r="J61" i="3" s="1"/>
  <c r="F62" i="3"/>
  <c r="J60" i="3"/>
  <c r="F60" i="3"/>
  <c r="J59" i="3"/>
  <c r="F59" i="3"/>
  <c r="J58" i="3"/>
  <c r="F58" i="3"/>
  <c r="J57" i="3"/>
  <c r="J56" i="3" s="1"/>
  <c r="F57" i="3"/>
  <c r="J576" i="3"/>
  <c r="F576" i="3"/>
  <c r="J575" i="3"/>
  <c r="F575" i="3"/>
  <c r="J574" i="3"/>
  <c r="F574" i="3"/>
  <c r="J573" i="3"/>
  <c r="F573" i="3"/>
  <c r="J572" i="3"/>
  <c r="F572" i="3"/>
  <c r="J571" i="3"/>
  <c r="F571" i="3"/>
  <c r="J570" i="3"/>
  <c r="F570" i="3"/>
  <c r="J569" i="3"/>
  <c r="F569" i="3"/>
  <c r="J568" i="3"/>
  <c r="F568" i="3"/>
  <c r="J567" i="3"/>
  <c r="F567" i="3"/>
  <c r="J566" i="3"/>
  <c r="F566" i="3"/>
  <c r="J564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J542" i="3"/>
  <c r="F542" i="3"/>
  <c r="J541" i="3"/>
  <c r="F541" i="3"/>
  <c r="J540" i="3"/>
  <c r="F540" i="3"/>
  <c r="J539" i="3"/>
  <c r="J538" i="3" s="1"/>
  <c r="F539" i="3"/>
  <c r="J55" i="3"/>
  <c r="F55" i="3"/>
  <c r="J54" i="3"/>
  <c r="F54" i="3"/>
  <c r="J53" i="3"/>
  <c r="F53" i="3"/>
  <c r="J52" i="3"/>
  <c r="F52" i="3"/>
  <c r="J51" i="3"/>
  <c r="F51" i="3"/>
  <c r="J50" i="3"/>
  <c r="F50" i="3"/>
  <c r="J49" i="3"/>
  <c r="F49" i="3"/>
  <c r="J47" i="3"/>
  <c r="F47" i="3"/>
  <c r="J46" i="3"/>
  <c r="F46" i="3"/>
  <c r="J43" i="3"/>
  <c r="H43" i="3"/>
  <c r="F43" i="3"/>
  <c r="J42" i="3"/>
  <c r="H42" i="3"/>
  <c r="F42" i="3"/>
  <c r="J41" i="3"/>
  <c r="H41" i="3"/>
  <c r="F41" i="3"/>
  <c r="J40" i="3"/>
  <c r="H40" i="3"/>
  <c r="F40" i="3"/>
  <c r="J39" i="3"/>
  <c r="H39" i="3"/>
  <c r="F39" i="3"/>
  <c r="J38" i="3"/>
  <c r="H38" i="3"/>
  <c r="F38" i="3"/>
  <c r="J34" i="3"/>
  <c r="J26" i="3"/>
  <c r="J24" i="3"/>
  <c r="H24" i="3"/>
  <c r="H30" i="3" s="1"/>
  <c r="J23" i="3"/>
  <c r="K23" i="3" s="1"/>
  <c r="H23" i="3"/>
  <c r="H29" i="3" s="1"/>
  <c r="J22" i="3"/>
  <c r="H22" i="3"/>
  <c r="H28" i="3" s="1"/>
  <c r="J21" i="3"/>
  <c r="H21" i="3"/>
  <c r="H27" i="3" s="1"/>
  <c r="F21" i="3"/>
  <c r="H20" i="3"/>
  <c r="J17" i="3"/>
  <c r="J16" i="3" s="1"/>
  <c r="H17" i="3"/>
  <c r="F17" i="3"/>
  <c r="F16" i="3" s="1"/>
  <c r="J33" i="3" l="1"/>
  <c r="N33" i="3" s="1"/>
  <c r="J37" i="3"/>
  <c r="F450" i="3"/>
  <c r="K600" i="3"/>
  <c r="K602" i="3"/>
  <c r="F515" i="3"/>
  <c r="J450" i="3"/>
  <c r="N450" i="3" s="1"/>
  <c r="J20" i="3"/>
  <c r="J66" i="3"/>
  <c r="J236" i="3"/>
  <c r="J255" i="3"/>
  <c r="J337" i="3"/>
  <c r="F460" i="3"/>
  <c r="J471" i="3"/>
  <c r="J487" i="3"/>
  <c r="J490" i="3"/>
  <c r="F521" i="3"/>
  <c r="F524" i="3"/>
  <c r="F580" i="3"/>
  <c r="F598" i="3"/>
  <c r="F565" i="3"/>
  <c r="J511" i="3"/>
  <c r="F538" i="3"/>
  <c r="F212" i="3"/>
  <c r="F329" i="3"/>
  <c r="F341" i="3"/>
  <c r="F437" i="3"/>
  <c r="F443" i="3"/>
  <c r="F446" i="3"/>
  <c r="F471" i="3"/>
  <c r="F474" i="3"/>
  <c r="F479" i="3"/>
  <c r="F511" i="3"/>
  <c r="J521" i="3"/>
  <c r="J524" i="3"/>
  <c r="J598" i="3"/>
  <c r="K601" i="3"/>
  <c r="K603" i="3"/>
  <c r="J45" i="3"/>
  <c r="N45" i="3" s="1"/>
  <c r="P45" i="3" s="1"/>
  <c r="J460" i="3"/>
  <c r="J565" i="3"/>
  <c r="F66" i="3"/>
  <c r="K26" i="3"/>
  <c r="N20" i="3"/>
  <c r="K595" i="3"/>
  <c r="K533" i="3"/>
  <c r="K532" i="3" s="1"/>
  <c r="K436" i="3"/>
  <c r="K517" i="3"/>
  <c r="K513" i="3"/>
  <c r="K582" i="3"/>
  <c r="K586" i="3"/>
  <c r="K597" i="3"/>
  <c r="K118" i="3"/>
  <c r="K120" i="3"/>
  <c r="K122" i="3"/>
  <c r="K124" i="3"/>
  <c r="K126" i="3"/>
  <c r="K128" i="3"/>
  <c r="K130" i="3"/>
  <c r="K132" i="3"/>
  <c r="K134" i="3"/>
  <c r="K136" i="3"/>
  <c r="K138" i="3"/>
  <c r="K140" i="3"/>
  <c r="K142" i="3"/>
  <c r="K384" i="3"/>
  <c r="K388" i="3"/>
  <c r="K392" i="3"/>
  <c r="K396" i="3"/>
  <c r="K404" i="3"/>
  <c r="K408" i="3"/>
  <c r="K89" i="3"/>
  <c r="K105" i="3"/>
  <c r="K467" i="3"/>
  <c r="K457" i="3"/>
  <c r="K456" i="3"/>
  <c r="K87" i="3"/>
  <c r="K481" i="3"/>
  <c r="K494" i="3"/>
  <c r="K505" i="3"/>
  <c r="K508" i="3"/>
  <c r="K507" i="3" s="1"/>
  <c r="K449" i="3"/>
  <c r="K50" i="3"/>
  <c r="K52" i="3"/>
  <c r="K54" i="3"/>
  <c r="K265" i="3"/>
  <c r="K297" i="3"/>
  <c r="K309" i="3"/>
  <c r="K339" i="3"/>
  <c r="K350" i="3"/>
  <c r="K366" i="3"/>
  <c r="K368" i="3"/>
  <c r="K432" i="3"/>
  <c r="K144" i="3"/>
  <c r="K40" i="3"/>
  <c r="K46" i="3"/>
  <c r="K545" i="3"/>
  <c r="K549" i="3"/>
  <c r="K553" i="3"/>
  <c r="K557" i="3"/>
  <c r="K561" i="3"/>
  <c r="K570" i="3"/>
  <c r="K574" i="3"/>
  <c r="K349" i="3"/>
  <c r="K353" i="3"/>
  <c r="K357" i="3"/>
  <c r="K361" i="3"/>
  <c r="K377" i="3"/>
  <c r="K413" i="3"/>
  <c r="K417" i="3"/>
  <c r="K429" i="3"/>
  <c r="K463" i="3"/>
  <c r="K466" i="3"/>
  <c r="K470" i="3"/>
  <c r="K478" i="3"/>
  <c r="K214" i="3"/>
  <c r="K220" i="3"/>
  <c r="K224" i="3"/>
  <c r="K226" i="3"/>
  <c r="K230" i="3"/>
  <c r="K232" i="3"/>
  <c r="K380" i="3"/>
  <c r="K400" i="3"/>
  <c r="K412" i="3"/>
  <c r="K430" i="3"/>
  <c r="K58" i="3"/>
  <c r="K60" i="3"/>
  <c r="K245" i="3"/>
  <c r="K258" i="3"/>
  <c r="K260" i="3"/>
  <c r="K314" i="3"/>
  <c r="K316" i="3"/>
  <c r="K452" i="3"/>
  <c r="K489" i="3"/>
  <c r="K516" i="3"/>
  <c r="K528" i="3"/>
  <c r="K216" i="3"/>
  <c r="K218" i="3"/>
  <c r="K222" i="3"/>
  <c r="K228" i="3"/>
  <c r="F56" i="3"/>
  <c r="F61" i="3"/>
  <c r="K73" i="3"/>
  <c r="K176" i="3"/>
  <c r="K208" i="3"/>
  <c r="K213" i="3"/>
  <c r="K215" i="3"/>
  <c r="K217" i="3"/>
  <c r="K219" i="3"/>
  <c r="K221" i="3"/>
  <c r="K223" i="3"/>
  <c r="K225" i="3"/>
  <c r="K227" i="3"/>
  <c r="K229" i="3"/>
  <c r="K231" i="3"/>
  <c r="K311" i="3"/>
  <c r="K313" i="3"/>
  <c r="K315" i="3"/>
  <c r="K317" i="3"/>
  <c r="K319" i="3"/>
  <c r="K321" i="3"/>
  <c r="K323" i="3"/>
  <c r="K325" i="3"/>
  <c r="K327" i="3"/>
  <c r="K344" i="3"/>
  <c r="K348" i="3"/>
  <c r="K433" i="3"/>
  <c r="K435" i="3"/>
  <c r="K448" i="3"/>
  <c r="K462" i="3"/>
  <c r="K482" i="3"/>
  <c r="K512" i="3"/>
  <c r="K525" i="3"/>
  <c r="K589" i="3"/>
  <c r="K257" i="3"/>
  <c r="K259" i="3"/>
  <c r="K261" i="3"/>
  <c r="K263" i="3"/>
  <c r="K267" i="3"/>
  <c r="K269" i="3"/>
  <c r="K271" i="3"/>
  <c r="K273" i="3"/>
  <c r="K275" i="3"/>
  <c r="K277" i="3"/>
  <c r="K324" i="3"/>
  <c r="K322" i="3"/>
  <c r="K256" i="3"/>
  <c r="K178" i="3"/>
  <c r="K180" i="3"/>
  <c r="K182" i="3"/>
  <c r="K184" i="3"/>
  <c r="K186" i="3"/>
  <c r="K188" i="3"/>
  <c r="K190" i="3"/>
  <c r="K192" i="3"/>
  <c r="K194" i="3"/>
  <c r="K196" i="3"/>
  <c r="K198" i="3"/>
  <c r="K200" i="3"/>
  <c r="K202" i="3"/>
  <c r="K204" i="3"/>
  <c r="K206" i="3"/>
  <c r="K210" i="3"/>
  <c r="K49" i="3"/>
  <c r="K51" i="3"/>
  <c r="K53" i="3"/>
  <c r="K55" i="3"/>
  <c r="K57" i="3"/>
  <c r="K240" i="3"/>
  <c r="K282" i="3"/>
  <c r="K292" i="3"/>
  <c r="K334" i="3"/>
  <c r="K421" i="3"/>
  <c r="K520" i="3"/>
  <c r="K523" i="3"/>
  <c r="F37" i="3"/>
  <c r="K71" i="3"/>
  <c r="K75" i="3"/>
  <c r="K79" i="3"/>
  <c r="K83" i="3"/>
  <c r="K239" i="3"/>
  <c r="K241" i="3"/>
  <c r="K243" i="3"/>
  <c r="K247" i="3"/>
  <c r="K249" i="3"/>
  <c r="K251" i="3"/>
  <c r="K253" i="3"/>
  <c r="K279" i="3"/>
  <c r="K281" i="3"/>
  <c r="K283" i="3"/>
  <c r="K285" i="3"/>
  <c r="K287" i="3"/>
  <c r="K289" i="3"/>
  <c r="K291" i="3"/>
  <c r="K293" i="3"/>
  <c r="K295" i="3"/>
  <c r="K331" i="3"/>
  <c r="K333" i="3"/>
  <c r="K335" i="3"/>
  <c r="K352" i="3"/>
  <c r="K356" i="3"/>
  <c r="K360" i="3"/>
  <c r="K364" i="3"/>
  <c r="K381" i="3"/>
  <c r="K385" i="3"/>
  <c r="K389" i="3"/>
  <c r="K393" i="3"/>
  <c r="K397" i="3"/>
  <c r="K416" i="3"/>
  <c r="K420" i="3"/>
  <c r="K424" i="3"/>
  <c r="K428" i="3"/>
  <c r="K438" i="3"/>
  <c r="K492" i="3"/>
  <c r="K593" i="3"/>
  <c r="K539" i="3"/>
  <c r="K59" i="3"/>
  <c r="K238" i="3"/>
  <c r="K284" i="3"/>
  <c r="K290" i="3"/>
  <c r="K336" i="3"/>
  <c r="K382" i="3"/>
  <c r="K398" i="3"/>
  <c r="K423" i="3"/>
  <c r="K22" i="3"/>
  <c r="K24" i="3"/>
  <c r="K41" i="3"/>
  <c r="K47" i="3"/>
  <c r="K91" i="3"/>
  <c r="K95" i="3"/>
  <c r="K99" i="3"/>
  <c r="K103" i="3"/>
  <c r="K107" i="3"/>
  <c r="K111" i="3"/>
  <c r="K115" i="3"/>
  <c r="K146" i="3"/>
  <c r="K148" i="3"/>
  <c r="K150" i="3"/>
  <c r="K152" i="3"/>
  <c r="K154" i="3"/>
  <c r="K156" i="3"/>
  <c r="K158" i="3"/>
  <c r="K160" i="3"/>
  <c r="K162" i="3"/>
  <c r="K164" i="3"/>
  <c r="K166" i="3"/>
  <c r="K168" i="3"/>
  <c r="K170" i="3"/>
  <c r="K172" i="3"/>
  <c r="K174" i="3"/>
  <c r="K235" i="3"/>
  <c r="K234" i="3" s="1"/>
  <c r="K299" i="3"/>
  <c r="K301" i="3"/>
  <c r="K303" i="3"/>
  <c r="K305" i="3"/>
  <c r="K307" i="3"/>
  <c r="K345" i="3"/>
  <c r="K372" i="3"/>
  <c r="K376" i="3"/>
  <c r="K401" i="3"/>
  <c r="K405" i="3"/>
  <c r="K409" i="3"/>
  <c r="K453" i="3"/>
  <c r="K455" i="3"/>
  <c r="K483" i="3"/>
  <c r="K498" i="3"/>
  <c r="K527" i="3"/>
  <c r="K529" i="3"/>
  <c r="K581" i="3"/>
  <c r="K590" i="3"/>
  <c r="K594" i="3"/>
  <c r="K39" i="3"/>
  <c r="K43" i="3"/>
  <c r="K42" i="3"/>
  <c r="K21" i="3"/>
  <c r="F20" i="3"/>
  <c r="C605" i="3" s="1"/>
  <c r="K542" i="3"/>
  <c r="K548" i="3"/>
  <c r="K552" i="3"/>
  <c r="K556" i="3"/>
  <c r="K560" i="3"/>
  <c r="K569" i="3"/>
  <c r="K573" i="3"/>
  <c r="K38" i="3"/>
  <c r="K18" i="3"/>
  <c r="K17" i="3"/>
  <c r="K588" i="3"/>
  <c r="K591" i="3"/>
  <c r="K596" i="3"/>
  <c r="K578" i="3"/>
  <c r="K577" i="3" s="1"/>
  <c r="K491" i="3"/>
  <c r="K477" i="3"/>
  <c r="K473" i="3"/>
  <c r="K465" i="3"/>
  <c r="K469" i="3"/>
  <c r="K454" i="3"/>
  <c r="K447" i="3"/>
  <c r="K441" i="3"/>
  <c r="K442" i="3"/>
  <c r="K359" i="3"/>
  <c r="K391" i="3"/>
  <c r="K414" i="3"/>
  <c r="K343" i="3"/>
  <c r="K373" i="3"/>
  <c r="K375" i="3"/>
  <c r="K407" i="3"/>
  <c r="K354" i="3"/>
  <c r="K386" i="3"/>
  <c r="K395" i="3"/>
  <c r="K411" i="3"/>
  <c r="K425" i="3"/>
  <c r="K351" i="3"/>
  <c r="K358" i="3"/>
  <c r="K365" i="3"/>
  <c r="K367" i="3"/>
  <c r="K374" i="3"/>
  <c r="K383" i="3"/>
  <c r="K390" i="3"/>
  <c r="K399" i="3"/>
  <c r="K406" i="3"/>
  <c r="K415" i="3"/>
  <c r="K422" i="3"/>
  <c r="K431" i="3"/>
  <c r="K347" i="3"/>
  <c r="K363" i="3"/>
  <c r="K370" i="3"/>
  <c r="K379" i="3"/>
  <c r="K402" i="3"/>
  <c r="K418" i="3"/>
  <c r="K427" i="3"/>
  <c r="K434" i="3"/>
  <c r="K346" i="3"/>
  <c r="K355" i="3"/>
  <c r="K362" i="3"/>
  <c r="K369" i="3"/>
  <c r="K371" i="3"/>
  <c r="K378" i="3"/>
  <c r="K387" i="3"/>
  <c r="K394" i="3"/>
  <c r="K403" i="3"/>
  <c r="K410" i="3"/>
  <c r="K419" i="3"/>
  <c r="K426" i="3"/>
  <c r="K340" i="3"/>
  <c r="K330" i="3"/>
  <c r="K332" i="3"/>
  <c r="K246" i="3"/>
  <c r="K248" i="3"/>
  <c r="K250" i="3"/>
  <c r="K252" i="3"/>
  <c r="K254" i="3"/>
  <c r="K266" i="3"/>
  <c r="K268" i="3"/>
  <c r="K274" i="3"/>
  <c r="K276" i="3"/>
  <c r="K298" i="3"/>
  <c r="K300" i="3"/>
  <c r="K306" i="3"/>
  <c r="K308" i="3"/>
  <c r="K242" i="3"/>
  <c r="K244" i="3"/>
  <c r="K262" i="3"/>
  <c r="K264" i="3"/>
  <c r="K278" i="3"/>
  <c r="K280" i="3"/>
  <c r="K294" i="3"/>
  <c r="K296" i="3"/>
  <c r="K310" i="3"/>
  <c r="K312" i="3"/>
  <c r="K326" i="3"/>
  <c r="K328" i="3"/>
  <c r="K237" i="3"/>
  <c r="K270" i="3"/>
  <c r="K272" i="3"/>
  <c r="K286" i="3"/>
  <c r="K288" i="3"/>
  <c r="K302" i="3"/>
  <c r="K304" i="3"/>
  <c r="K318" i="3"/>
  <c r="K320" i="3"/>
  <c r="K80" i="3"/>
  <c r="K82" i="3"/>
  <c r="K112" i="3"/>
  <c r="K114" i="3"/>
  <c r="K135" i="3"/>
  <c r="K165" i="3"/>
  <c r="K167" i="3"/>
  <c r="K169" i="3"/>
  <c r="K171" i="3"/>
  <c r="K201" i="3"/>
  <c r="K203" i="3"/>
  <c r="K96" i="3"/>
  <c r="K98" i="3"/>
  <c r="K119" i="3"/>
  <c r="K153" i="3"/>
  <c r="K155" i="3"/>
  <c r="K181" i="3"/>
  <c r="K183" i="3"/>
  <c r="K185" i="3"/>
  <c r="K187" i="3"/>
  <c r="K68" i="3"/>
  <c r="K77" i="3"/>
  <c r="K86" i="3"/>
  <c r="K93" i="3"/>
  <c r="K100" i="3"/>
  <c r="K116" i="3"/>
  <c r="K123" i="3"/>
  <c r="K139" i="3"/>
  <c r="K157" i="3"/>
  <c r="K159" i="3"/>
  <c r="K173" i="3"/>
  <c r="K175" i="3"/>
  <c r="K207" i="3"/>
  <c r="K72" i="3"/>
  <c r="K74" i="3"/>
  <c r="K81" i="3"/>
  <c r="K88" i="3"/>
  <c r="K90" i="3"/>
  <c r="K97" i="3"/>
  <c r="K104" i="3"/>
  <c r="K106" i="3"/>
  <c r="K113" i="3"/>
  <c r="K127" i="3"/>
  <c r="K143" i="3"/>
  <c r="K161" i="3"/>
  <c r="K163" i="3"/>
  <c r="K177" i="3"/>
  <c r="K179" i="3"/>
  <c r="K193" i="3"/>
  <c r="K195" i="3"/>
  <c r="K209" i="3"/>
  <c r="K211" i="3"/>
  <c r="K70" i="3"/>
  <c r="K84" i="3"/>
  <c r="K102" i="3"/>
  <c r="K109" i="3"/>
  <c r="K121" i="3"/>
  <c r="K125" i="3"/>
  <c r="K137" i="3"/>
  <c r="K141" i="3"/>
  <c r="K189" i="3"/>
  <c r="K191" i="3"/>
  <c r="K205" i="3"/>
  <c r="K67" i="3"/>
  <c r="K76" i="3"/>
  <c r="K78" i="3"/>
  <c r="K85" i="3"/>
  <c r="K92" i="3"/>
  <c r="K94" i="3"/>
  <c r="K101" i="3"/>
  <c r="K108" i="3"/>
  <c r="K110" i="3"/>
  <c r="K117" i="3"/>
  <c r="K129" i="3"/>
  <c r="K131" i="3"/>
  <c r="K133" i="3"/>
  <c r="K145" i="3"/>
  <c r="K147" i="3"/>
  <c r="K149" i="3"/>
  <c r="K151" i="3"/>
  <c r="K197" i="3"/>
  <c r="K199" i="3"/>
  <c r="K62" i="3"/>
  <c r="K61" i="3" s="1"/>
  <c r="K568" i="3"/>
  <c r="K572" i="3"/>
  <c r="K576" i="3"/>
  <c r="K567" i="3"/>
  <c r="K571" i="3"/>
  <c r="K575" i="3"/>
  <c r="K564" i="3"/>
  <c r="K541" i="3"/>
  <c r="K547" i="3"/>
  <c r="K551" i="3"/>
  <c r="K555" i="3"/>
  <c r="K559" i="3"/>
  <c r="K563" i="3"/>
  <c r="K540" i="3"/>
  <c r="K546" i="3"/>
  <c r="K550" i="3"/>
  <c r="K554" i="3"/>
  <c r="K558" i="3"/>
  <c r="K562" i="3"/>
  <c r="K34" i="3"/>
  <c r="K566" i="3"/>
  <c r="K69" i="3"/>
  <c r="F45" i="3"/>
  <c r="K445" i="3"/>
  <c r="K459" i="3"/>
  <c r="K472" i="3"/>
  <c r="K476" i="3"/>
  <c r="K500" i="3"/>
  <c r="K338" i="3"/>
  <c r="K440" i="3"/>
  <c r="K444" i="3"/>
  <c r="K451" i="3"/>
  <c r="K475" i="3"/>
  <c r="K480" i="3"/>
  <c r="K496" i="3"/>
  <c r="K503" i="3"/>
  <c r="K510" i="3"/>
  <c r="K514" i="3"/>
  <c r="K584" i="3"/>
  <c r="K342" i="3"/>
  <c r="K461" i="3"/>
  <c r="K522" i="3"/>
  <c r="K599" i="3"/>
  <c r="K468" i="3"/>
  <c r="K484" i="3"/>
  <c r="K488" i="3"/>
  <c r="K531" i="3"/>
  <c r="K506" i="3"/>
  <c r="K526" i="3"/>
  <c r="K587" i="3"/>
  <c r="P33" i="3" l="1"/>
  <c r="O33" i="3"/>
  <c r="K598" i="3"/>
  <c r="N34" i="3"/>
  <c r="N36" i="3" s="1"/>
  <c r="P38" i="3"/>
  <c r="P20" i="3"/>
  <c r="P34" i="3" s="1"/>
  <c r="G605" i="3"/>
  <c r="L605" i="3" s="1"/>
  <c r="M450" i="3" s="1"/>
  <c r="K565" i="3"/>
  <c r="K515" i="3"/>
  <c r="K493" i="3"/>
  <c r="K212" i="3"/>
  <c r="K16" i="3"/>
  <c r="K37" i="3"/>
  <c r="K502" i="3"/>
  <c r="K450" i="3"/>
  <c r="K437" i="3"/>
  <c r="K458" i="3"/>
  <c r="K585" i="3"/>
  <c r="K464" i="3"/>
  <c r="K460" i="3"/>
  <c r="K511" i="3"/>
  <c r="K45" i="3"/>
  <c r="K519" i="3"/>
  <c r="K524" i="3"/>
  <c r="K504" i="3"/>
  <c r="K509" i="3"/>
  <c r="K495" i="3"/>
  <c r="K474" i="3"/>
  <c r="K337" i="3"/>
  <c r="K499" i="3"/>
  <c r="K56" i="3"/>
  <c r="K446" i="3"/>
  <c r="K580" i="3"/>
  <c r="K497" i="3"/>
  <c r="K530" i="3"/>
  <c r="K592" i="3"/>
  <c r="K487" i="3"/>
  <c r="K521" i="3"/>
  <c r="K583" i="3"/>
  <c r="K490" i="3"/>
  <c r="K538" i="3"/>
  <c r="K471" i="3"/>
  <c r="K443" i="3"/>
  <c r="K341" i="3"/>
  <c r="K329" i="3"/>
  <c r="K236" i="3"/>
  <c r="K255" i="3"/>
  <c r="K66" i="3"/>
  <c r="K479" i="3"/>
  <c r="P39" i="3" l="1"/>
  <c r="P41" i="3"/>
  <c r="O20" i="3"/>
  <c r="K605" i="3"/>
  <c r="K485" i="3"/>
</calcChain>
</file>

<file path=xl/sharedStrings.xml><?xml version="1.0" encoding="utf-8"?>
<sst xmlns="http://schemas.openxmlformats.org/spreadsheetml/2006/main" count="1724" uniqueCount="708">
  <si>
    <r>
      <rPr>
        <b/>
        <sz val="9"/>
        <rFont val="Calibri"/>
        <family val="1"/>
      </rPr>
      <t>Indikator</t>
    </r>
  </si>
  <si>
    <r>
      <rPr>
        <b/>
        <sz val="9.5"/>
        <rFont val="Calibri"/>
        <family val="1"/>
      </rPr>
      <t>Sebelum Perubahan</t>
    </r>
  </si>
  <si>
    <r>
      <rPr>
        <b/>
        <sz val="9.5"/>
        <rFont val="Calibri"/>
        <family val="1"/>
      </rPr>
      <t>Sesudah Perubahan</t>
    </r>
  </si>
  <si>
    <r>
      <rPr>
        <b/>
        <sz val="9"/>
        <rFont val="Calibri"/>
        <family val="1"/>
      </rPr>
      <t>Tolak Ukur Kinerja</t>
    </r>
  </si>
  <si>
    <r>
      <rPr>
        <b/>
        <sz val="9.5"/>
        <rFont val="Calibri"/>
        <family val="1"/>
      </rPr>
      <t>Target Kinerja</t>
    </r>
  </si>
  <si>
    <r>
      <rPr>
        <b/>
        <sz val="9.5"/>
        <rFont val="Calibri"/>
        <family val="1"/>
      </rPr>
      <t>Tolak Ukur Kinerja</t>
    </r>
  </si>
  <si>
    <r>
      <rPr>
        <b/>
        <sz val="8"/>
        <rFont val="Calibri"/>
        <family val="1"/>
      </rPr>
      <t>Capaian Program</t>
    </r>
  </si>
  <si>
    <r>
      <rPr>
        <sz val="8"/>
        <rFont val="Calibri"/>
        <family val="1"/>
      </rPr>
      <t>Indeks Kepuasan Masyarakat</t>
    </r>
  </si>
  <si>
    <r>
      <rPr>
        <sz val="8"/>
        <rFont val="Calibri"/>
        <family val="1"/>
      </rPr>
      <t>83.5</t>
    </r>
  </si>
  <si>
    <r>
      <rPr>
        <b/>
        <sz val="8"/>
        <rFont val="Calibri"/>
        <family val="1"/>
      </rPr>
      <t>Masukan</t>
    </r>
  </si>
  <si>
    <r>
      <rPr>
        <sz val="8"/>
        <rFont val="Calibri"/>
        <family val="1"/>
      </rPr>
      <t>Tersedianya Dana</t>
    </r>
  </si>
  <si>
    <r>
      <rPr>
        <b/>
        <sz val="8"/>
        <rFont val="Calibri"/>
        <family val="1"/>
      </rPr>
      <t>Keluaran</t>
    </r>
  </si>
  <si>
    <r>
      <rPr>
        <sz val="8"/>
        <rFont val="Calibri"/>
        <family val="1"/>
      </rPr>
      <t>Jumlah Bulan Pemenuhan Bahan Logistik Kantor</t>
    </r>
  </si>
  <si>
    <r>
      <rPr>
        <sz val="8"/>
        <rFont val="Calibri"/>
        <family val="1"/>
      </rPr>
      <t>12 bulan</t>
    </r>
  </si>
  <si>
    <r>
      <rPr>
        <b/>
        <sz val="8"/>
        <rFont val="Calibri"/>
        <family val="1"/>
      </rPr>
      <t>Hasil</t>
    </r>
  </si>
  <si>
    <r>
      <rPr>
        <sz val="8"/>
        <rFont val="Calibri"/>
        <family val="1"/>
      </rPr>
      <t>Prosentase Pemenuhan Kebutuhan Bahan Logistik Kantor dan Instalasi</t>
    </r>
  </si>
  <si>
    <t>Tambahan Penghasilan berdasarkan Kondisi Kerja PNS</t>
  </si>
  <si>
    <t>Belanja Jasa Pelayanan Kesehatan</t>
  </si>
  <si>
    <t>Belanja Iuran Jaminan Kesehatan PNS</t>
  </si>
  <si>
    <t>Tambahan Penghasilan berdasarkan Beban Kerja PNS</t>
  </si>
  <si>
    <t>Tambahan Penghasilan berdasarkan Beban Kerja PPPK</t>
  </si>
  <si>
    <t>Belanja Bahan-Bahan Bakar dan Pelumas</t>
  </si>
  <si>
    <t>Belanja Bahan-Isi Tabung Gas</t>
  </si>
  <si>
    <t>Belanja Alat/Bahan untuk Kegiatan Kantor-Alat Tulis Kantor</t>
  </si>
  <si>
    <t>Lembar</t>
  </si>
  <si>
    <t>Buku</t>
  </si>
  <si>
    <t>Belanja Alat/Bahan untuk Kegiatan Kantor-Benda Pos</t>
  </si>
  <si>
    <t>Belanja Alat/Bahan untuk Kegiatan Kantor-Perabot Kantor</t>
  </si>
  <si>
    <t>Belanja Alat/Bahan untuk Kegiatan Kantor-Perlengkapan Dinas</t>
  </si>
  <si>
    <t>Belanja Alat/Bahan untuk Kegiatan Kantor-Suvenir/Cendera Mata</t>
  </si>
  <si>
    <t>Belanja Alat/Bahan untuk Kegiatan Kantor-Alat/Bahan untuk Kegiatan Kantor Lainnya</t>
  </si>
  <si>
    <t>Belanja Natura dan Pakan-Natura</t>
  </si>
  <si>
    <t>Belanja Makanan dan Minuman Rapat</t>
  </si>
  <si>
    <t>Belanja Makanan dan Minuman Jamuan Tamu</t>
  </si>
  <si>
    <t>Belanja Makanan dan Minuman pada Fasilitas Pelayanan Urusan Kesehatan</t>
  </si>
  <si>
    <t>Honorarium Tim Pelaksana Kegiatan dan Sekretariat Tim Pelaksana Kegiatan</t>
  </si>
  <si>
    <t>Honorarium Tim Penyusunan Jurnal, Buletin, Majalah, Pengelola Teknologi Informasi dan Pengelola Website</t>
  </si>
  <si>
    <t>Belanja Insentif Jasa Tenaga Kesehatan</t>
  </si>
  <si>
    <t>Belanja Jasa Tenaga Laboratorium</t>
  </si>
  <si>
    <t>Belanja Jasa Tenaga Ahli</t>
  </si>
  <si>
    <t>Belanja Jasa Tenaga Juru Masak</t>
  </si>
  <si>
    <t>Belanja Jasa Audit/Surveillance ISO</t>
  </si>
  <si>
    <t>Belanja Jasa Pelaksanaan Transaksi Keuangan</t>
  </si>
  <si>
    <t>Belanja Jasa Iklan/Reklame, Film, dan Pemotretan</t>
  </si>
  <si>
    <t>Belanja Tagihan Telepon</t>
  </si>
  <si>
    <t>Belanja Tagihan Air</t>
  </si>
  <si>
    <t>Belanja Tagihan Listrik</t>
  </si>
  <si>
    <t>Belanja Langganan Jurnal/Surat Kabar/Majalah</t>
  </si>
  <si>
    <t>Belanja Kawat/Faksimili/Internet/TV Berlangganan</t>
  </si>
  <si>
    <t>Belanja Paket/Pengiriman</t>
  </si>
  <si>
    <t>Belanja Registrasi/Keanggotaan</t>
  </si>
  <si>
    <t>Belanja Pembayaran Pajak, Bea, dan Perizinan</t>
  </si>
  <si>
    <t>Belanja Pengolahan Air Limbah</t>
  </si>
  <si>
    <t>Belanja Jasa Pelayanan Kesehatan bagi Non ASN</t>
  </si>
  <si>
    <t>Belanja Iuran Jaminan Kesehatan bagi Non ASN</t>
  </si>
  <si>
    <t>Belanja Asuransi Barang Milik Daerah</t>
  </si>
  <si>
    <t>Belanja Sewa Kendaraan Bermotor Penumpang</t>
  </si>
  <si>
    <t>Belanja Sewa Alat Kantor Lainnya</t>
  </si>
  <si>
    <t>Belanja Sewa Mebel</t>
  </si>
  <si>
    <r>
      <t>Belanja Sewa Alat Kedokteran Lainnya</t>
    </r>
    <r>
      <rPr>
        <i/>
        <u/>
        <sz val="8"/>
        <rFont val="Calibri"/>
        <family val="1"/>
      </rPr>
      <t/>
    </r>
  </si>
  <si>
    <t>Belanja Jasa Tenaga Supir</t>
  </si>
  <si>
    <r>
      <t>Belanja Jasa Tata Rias</t>
    </r>
    <r>
      <rPr>
        <i/>
        <u/>
        <sz val="8"/>
        <rFont val="Calibri"/>
        <family val="1"/>
      </rPr>
      <t/>
    </r>
  </si>
  <si>
    <t>Kode</t>
  </si>
  <si>
    <t>Uraian</t>
  </si>
  <si>
    <t>Sebelum perubahan</t>
  </si>
  <si>
    <t>Sesudah Perubahan</t>
  </si>
  <si>
    <t>Tambah / Kurang</t>
  </si>
  <si>
    <t>Volume</t>
  </si>
  <si>
    <t>Satuan</t>
  </si>
  <si>
    <t>Harga</t>
  </si>
  <si>
    <t>Jumlah</t>
  </si>
  <si>
    <t>1</t>
  </si>
  <si>
    <t>6 = 3 x 5</t>
  </si>
  <si>
    <t>10 = 7 x 9</t>
  </si>
  <si>
    <t>OB</t>
  </si>
  <si>
    <t>5.1.01.02.03.0001</t>
  </si>
  <si>
    <t>5.1.01.03.06.0001</t>
  </si>
  <si>
    <t>orang/keg</t>
  </si>
  <si>
    <t>Bulan</t>
  </si>
  <si>
    <t>OH</t>
  </si>
  <si>
    <t>5.1.02.01.01.0004</t>
  </si>
  <si>
    <t>Liter</t>
  </si>
  <si>
    <t>5.1.02.01.01.0010</t>
  </si>
  <si>
    <t>Tabung</t>
  </si>
  <si>
    <t>5.1.02.01.01.0024</t>
  </si>
  <si>
    <t>Pak</t>
  </si>
  <si>
    <t>Buah</t>
  </si>
  <si>
    <t>M2</t>
  </si>
  <si>
    <t>Eks</t>
  </si>
  <si>
    <t>Dus</t>
  </si>
  <si>
    <t>Rol</t>
  </si>
  <si>
    <t>Box</t>
  </si>
  <si>
    <t>Botol</t>
  </si>
  <si>
    <t>5.1.02.01.01.0025</t>
  </si>
  <si>
    <t>Rim</t>
  </si>
  <si>
    <t>5.1.02.01.01.0027</t>
  </si>
  <si>
    <t>5.1.02.01.01.0029</t>
  </si>
  <si>
    <t>5.1.02.01.01.0030</t>
  </si>
  <si>
    <t>Galon</t>
  </si>
  <si>
    <t>5.1.02.01.01.0032</t>
  </si>
  <si>
    <t>Stel</t>
  </si>
  <si>
    <t>5.1.02.01.01.0035</t>
  </si>
  <si>
    <t>5.1.02.01.01.0036</t>
  </si>
  <si>
    <t>M</t>
  </si>
  <si>
    <t>bungkus</t>
  </si>
  <si>
    <t>Kg</t>
  </si>
  <si>
    <t>Pcs</t>
  </si>
  <si>
    <t>5.1.02.01.01.0043</t>
  </si>
  <si>
    <t>5.1.02.01.01.0052</t>
  </si>
  <si>
    <t>5.1.02.01.01.0053</t>
  </si>
  <si>
    <t>Porsi</t>
  </si>
  <si>
    <t>5.1.02.01.01.0056</t>
  </si>
  <si>
    <t>Paket</t>
  </si>
  <si>
    <t>5.1.02.02.01.0004</t>
  </si>
  <si>
    <t>5.1.02.02.01.0008</t>
  </si>
  <si>
    <t>5.1.02.02.01.0014</t>
  </si>
  <si>
    <t>5.1.02.02.01.0015</t>
  </si>
  <si>
    <t>5.1.02.02.01.0026</t>
  </si>
  <si>
    <t>5.1.02.02.01.0029</t>
  </si>
  <si>
    <t>5.1.02.02.01.0033</t>
  </si>
  <si>
    <t>5.1.02.02.01.0034</t>
  </si>
  <si>
    <t>5.1.02.02.01.0036</t>
  </si>
  <si>
    <t>5.1.02.02.01.0038</t>
  </si>
  <si>
    <t>5.1.02.02.01.0042</t>
  </si>
  <si>
    <t>Tahun</t>
  </si>
  <si>
    <t>5.1.02.02.01.0051</t>
  </si>
  <si>
    <t>5.1.02.02.01.0055</t>
  </si>
  <si>
    <t>5.1.02.02.01.0059</t>
  </si>
  <si>
    <t>5.1.02.02.01.0060</t>
  </si>
  <si>
    <t>5.1.02.02.01.0061</t>
  </si>
  <si>
    <t>5.1.02.02.01.0062</t>
  </si>
  <si>
    <t>5.1.02.02.01.0063</t>
  </si>
  <si>
    <t>5.1.02.02.01.0064</t>
  </si>
  <si>
    <t>Kali</t>
  </si>
  <si>
    <t>5.1.02.02.01.0066</t>
  </si>
  <si>
    <t>5.1.02.02.01.0067</t>
  </si>
  <si>
    <t>Orang</t>
  </si>
  <si>
    <t>5.1.02.02.01.0069</t>
  </si>
  <si>
    <t>5.1.02.02.01.0077</t>
  </si>
  <si>
    <t>5.1.02.02.02.0005</t>
  </si>
  <si>
    <t>5.1.02.02.02.0008</t>
  </si>
  <si>
    <t>5.1.02.02.04.0036</t>
  </si>
  <si>
    <t>Hari</t>
  </si>
  <si>
    <t>5.1.02.02.04.0117</t>
  </si>
  <si>
    <t>5.1.02.02.04.0118</t>
  </si>
  <si>
    <t>5.1.02.02.04.0232</t>
  </si>
  <si>
    <t>JUMLAH BELANJA</t>
  </si>
  <si>
    <t>Belanja Alat/Bahan untuk Kegiatan Kantor-Bahan Komputer</t>
  </si>
  <si>
    <t xml:space="preserve">   Tambahan Penghasilan berdasarkan beban kerja PPPK</t>
  </si>
  <si>
    <t xml:space="preserve">   Jasa Petugas Kesehatan Hari Raya : Dokter PNS 42 orang/keg</t>
  </si>
  <si>
    <t xml:space="preserve">   Jasa Petugas Supervisi 335 OH</t>
  </si>
  <si>
    <t xml:space="preserve">   Jasa Team Code Blue : Leader 67 orang/keg</t>
  </si>
  <si>
    <t xml:space="preserve">   Jasa Team Code Blue : Petugas Kompresi 80 orang/keg</t>
  </si>
  <si>
    <t xml:space="preserve">   Perawat / Administrasi dan tenaga lainnya 446 orang/keg</t>
  </si>
  <si>
    <t xml:space="preserve">   Petugas Supervisi Pagi/Sore/Libur Besar 336 OH</t>
  </si>
  <si>
    <t xml:space="preserve">   Petugas Supervisi Sore Hari Kerja 336 OH</t>
  </si>
  <si>
    <t xml:space="preserve">   Pejabat Pengadaan: E Purchasing 12 OB</t>
  </si>
  <si>
    <t xml:space="preserve">   Tim Pengadaan Bahan Logistik Kantor 2 orang/keg</t>
  </si>
  <si>
    <t xml:space="preserve">   Tim Pengadaan bahan Logistik Kantor 1 orang/keg</t>
  </si>
  <si>
    <t xml:space="preserve">   Tim Pengadaan Fasyankes Medis 1 orang/keg</t>
  </si>
  <si>
    <t xml:space="preserve">   Tim Pengadaan Obat dan BHP 1 orang/keg</t>
  </si>
  <si>
    <t xml:space="preserve">   Tim Pengadaan Obat dan BHP 2 orang/keg</t>
  </si>
  <si>
    <t xml:space="preserve">   Tim Pengadaan Rehab dan Pemeliharaan 1 orang/keg</t>
  </si>
  <si>
    <t xml:space="preserve">   Tim Pengadaan Rehab dan Pemeliharaan 2 orang/keg</t>
  </si>
  <si>
    <t xml:space="preserve">   Tim Pengadaan Sarana Prasarana pendukung Fasyankes Non Medis 1 orang/keg</t>
  </si>
  <si>
    <t xml:space="preserve">   Tim Pengadaan Sarana Prasarana pendukung Fasyankes Non Medis 2 orang/keg</t>
  </si>
  <si>
    <t xml:space="preserve">   BBM kendaraan Dinas Ambulance 2500 Liter</t>
  </si>
  <si>
    <t xml:space="preserve">   BBM kendaraan Dinas Ambulance (Solar) 1800 Liter</t>
  </si>
  <si>
    <t xml:space="preserve">   BBM kendaraan Dinas Non Ambulance (Pertalite) 2500 Liter</t>
  </si>
  <si>
    <t xml:space="preserve">   BBM kendaraan Dinas Non Ambulance (Pertamax) 4500 Liter</t>
  </si>
  <si>
    <t xml:space="preserve">   Amplop  Kop Dinas 1200 Lembar</t>
  </si>
  <si>
    <t xml:space="preserve">   Amplop AM Sedang 308 24 Pak</t>
  </si>
  <si>
    <t xml:space="preserve">   Amplop CR Besar Kertas Ivory 1000 Lembar</t>
  </si>
  <si>
    <t xml:space="preserve">   Amplop CR CT Scan Kertas Ivory 2000 Lembar</t>
  </si>
  <si>
    <t xml:space="preserve">   Amplop CR CT Sedang kertas ivory 6000 Lembar</t>
  </si>
  <si>
    <t xml:space="preserve">   Amplop Hasil EKG 2000 Lembar</t>
  </si>
  <si>
    <t xml:space="preserve">   Amplop Hasil Panoramic 2000 Lembar</t>
  </si>
  <si>
    <t xml:space="preserve">   Amplop Hasil USG 3600 Lembar</t>
  </si>
  <si>
    <t xml:space="preserve">   Amplop Kising B 48 Pak</t>
  </si>
  <si>
    <t xml:space="preserve">   Amplop Sedang 50 Pak</t>
  </si>
  <si>
    <t xml:space="preserve">   Bak Stempel 35 Buah</t>
  </si>
  <si>
    <t xml:space="preserve">   Banner Klip Kecil 60 M2</t>
  </si>
  <si>
    <t xml:space="preserve">   Belanja Cetak Blangko Form : kertas HVS Cetakan 1/2 folio</t>
  </si>
  <si>
    <t xml:space="preserve">   Belanja Cetak Blangko Form : kertas HVS Cetakan 1/3 folio</t>
  </si>
  <si>
    <t xml:space="preserve">   Belanja Cetak Blangko Form : kertas HVS Cetakan 1/4 folio</t>
  </si>
  <si>
    <t xml:space="preserve">   Belanja Cetak Blangko Form : Kertas NCR 3 ply, cetakan 1 folio</t>
  </si>
  <si>
    <t xml:space="preserve">   Benang Kasur 60 Buah</t>
  </si>
  <si>
    <t xml:space="preserve">   Big File/Amplop Plastik 500 Buah</t>
  </si>
  <si>
    <t xml:space="preserve">   Binder Clip No. 107 500 Buah</t>
  </si>
  <si>
    <t xml:space="preserve">   Binder Clip No. 111 500 Buah</t>
  </si>
  <si>
    <t xml:space="preserve">   Binder Clip No. 155 500 Buah</t>
  </si>
  <si>
    <t xml:space="preserve">   Binder Clip No. 200 500 Buah</t>
  </si>
  <si>
    <t xml:space="preserve">   Binder Clip No. 260 500 Buah</t>
  </si>
  <si>
    <t xml:space="preserve">   Bolpoin 4 warna 100 Buah</t>
  </si>
  <si>
    <t xml:space="preserve">   Bolpoin standart 500 Buah</t>
  </si>
  <si>
    <t xml:space="preserve">   Bolpoin warna merah 100 Buah</t>
  </si>
  <si>
    <t xml:space="preserve">   Buku Ekspedisi 180 Eks</t>
  </si>
  <si>
    <t xml:space="preserve">   Buku Folio 100 80 Eks</t>
  </si>
  <si>
    <t xml:space="preserve">   Buku Folio 300 24 Eks</t>
  </si>
  <si>
    <t xml:space="preserve">   Buku IRI Neonatal isi 10 set 200 Buku</t>
  </si>
  <si>
    <t xml:space="preserve">   Buku IRI Obsterti isi 10 set 500 Buku</t>
  </si>
  <si>
    <t xml:space="preserve">   Buku Kwarto 100 100 Eks</t>
  </si>
  <si>
    <t xml:space="preserve">   Buku Skrip/Tulis 200 Eks</t>
  </si>
  <si>
    <t xml:space="preserve">   Cutter B Kenco 25 Buah</t>
  </si>
  <si>
    <t xml:space="preserve">   Dokumen Kiper 50 Buah</t>
  </si>
  <si>
    <t xml:space="preserve">   File Box 100 Buah</t>
  </si>
  <si>
    <t xml:space="preserve">   Foto Copy A3 50 Lembar</t>
  </si>
  <si>
    <t xml:space="preserve">   Foto Copy A3 bolak balik 50 Lembar</t>
  </si>
  <si>
    <t xml:space="preserve">   Foto Copy A4 150 Lembar</t>
  </si>
  <si>
    <t xml:space="preserve">   Gunting Besar 60 Buah</t>
  </si>
  <si>
    <t xml:space="preserve">   Gunting sedang 24 Buah</t>
  </si>
  <si>
    <t xml:space="preserve">   ID Card 250 Buah</t>
  </si>
  <si>
    <t xml:space="preserve">   Isi Balpoin Pantel 50 Buah</t>
  </si>
  <si>
    <t xml:space="preserve">   Isi Cutter 50 Pak</t>
  </si>
  <si>
    <t xml:space="preserve">   Isi Steples 200 Dus</t>
  </si>
  <si>
    <t xml:space="preserve">   Isi Steples kecil 1500 Dus</t>
  </si>
  <si>
    <t xml:space="preserve">   isolasi bening 1/2 x 72 Nache 120 Rol</t>
  </si>
  <si>
    <t xml:space="preserve">   isolasi bolak balik sedang 50 Rol</t>
  </si>
  <si>
    <t xml:space="preserve">   Jilid HardCover 75 Buah</t>
  </si>
  <si>
    <t xml:space="preserve">   Jilid soft cover 25 Buah</t>
  </si>
  <si>
    <t xml:space="preserve">   Kalender Tahun 2024 300 Buah</t>
  </si>
  <si>
    <t xml:space="preserve">   Karet 12 Box</t>
  </si>
  <si>
    <t xml:space="preserve">   Klip Board Fomika 20 Buah</t>
  </si>
  <si>
    <t xml:space="preserve">   Kwitansi panjang 120 Eks</t>
  </si>
  <si>
    <t xml:space="preserve">   Label 103 150 Pak</t>
  </si>
  <si>
    <t xml:space="preserve">   Label 107 300 Pak</t>
  </si>
  <si>
    <t xml:space="preserve">   Label 112 480 Pak</t>
  </si>
  <si>
    <t xml:space="preserve">   Lakban Bening 48 Rol</t>
  </si>
  <si>
    <t xml:space="preserve">   Lakban Coklat 48 Rol</t>
  </si>
  <si>
    <t xml:space="preserve">   Lakban Hitam kain 36 Rol</t>
  </si>
  <si>
    <t xml:space="preserve">   Laminating 100 Lembar</t>
  </si>
  <si>
    <t xml:space="preserve">   Lem Alteco 40 Buah</t>
  </si>
  <si>
    <t xml:space="preserve">   Lem Cair Joyko 240 Buah</t>
  </si>
  <si>
    <t xml:space="preserve">   Metlin 10 Rol</t>
  </si>
  <si>
    <t xml:space="preserve">   Mika 2 Pak</t>
  </si>
  <si>
    <t xml:space="preserve">   Name Bag 300 Buah</t>
  </si>
  <si>
    <t xml:space="preserve">   Odner Kecil 10 Buah</t>
  </si>
  <si>
    <t xml:space="preserve">   Papan WB 60 X 40 2 Buah</t>
  </si>
  <si>
    <t xml:space="preserve">   Papan WB 60 X 90 3 Buah</t>
  </si>
  <si>
    <t xml:space="preserve">   Papan WB 90 X 120 2 Buah</t>
  </si>
  <si>
    <t xml:space="preserve">   Paper Clip 500 Buah</t>
  </si>
  <si>
    <t xml:space="preserve">   Paper Clip Kecil 600 Buah</t>
  </si>
  <si>
    <t xml:space="preserve">   Penggaris Besi 10 Buah</t>
  </si>
  <si>
    <t xml:space="preserve">   Penggaris Mika 50 Buah</t>
  </si>
  <si>
    <t xml:space="preserve">   Penghapus Kertas / Setip 50 Buah</t>
  </si>
  <si>
    <t xml:space="preserve">   Penghapus White Board 12 Buah</t>
  </si>
  <si>
    <t xml:space="preserve">   Penjilidan 60 Buah</t>
  </si>
  <si>
    <t xml:space="preserve">   Penjilidan 300 lembar keatas 65 Buah</t>
  </si>
  <si>
    <t xml:space="preserve">   Pensil 2B 65 Buah</t>
  </si>
  <si>
    <t xml:space="preserve">   Pensil M/B 24 Buah</t>
  </si>
  <si>
    <t xml:space="preserve">   Perfurator Besar 85 XL 12 Buah</t>
  </si>
  <si>
    <t xml:space="preserve">   Perfurator Kecil No. 30 12 Buah</t>
  </si>
  <si>
    <t xml:space="preserve">   Pita mesin Tik 2 Buah</t>
  </si>
  <si>
    <t xml:space="preserve">   Pita Printer 22 Buah</t>
  </si>
  <si>
    <t xml:space="preserve">   Pita Refill 8758 Premium 36 Buah</t>
  </si>
  <si>
    <t xml:space="preserve">   Pita Refill LX 300 Premium 36 Buah</t>
  </si>
  <si>
    <t xml:space="preserve">   Retribusi Poli 300 Buku</t>
  </si>
  <si>
    <t xml:space="preserve">   Skin Marker Steril 48 Buah</t>
  </si>
  <si>
    <t xml:space="preserve">   Snelhekter 600 Lembar</t>
  </si>
  <si>
    <t xml:space="preserve">   Snelhekter Plastik 200 Lembar</t>
  </si>
  <si>
    <t xml:space="preserve">   Snelhekter Transparan 300 Lembar</t>
  </si>
  <si>
    <t xml:space="preserve">   Spidol Kecil 140 Buah</t>
  </si>
  <si>
    <t xml:space="preserve">   Spidol Papan Whiteboard 120 Buah</t>
  </si>
  <si>
    <t xml:space="preserve">   Spidol Permanen / Besar 120 Buah</t>
  </si>
  <si>
    <t xml:space="preserve">   Stabilo 18 Buah</t>
  </si>
  <si>
    <t xml:space="preserve">   Stampel Date 5 Buah</t>
  </si>
  <si>
    <t xml:space="preserve">   Stepler HD 10 Max 60 Buah</t>
  </si>
  <si>
    <t xml:space="preserve">   Stepler HD 30 Kenko 30 Buah</t>
  </si>
  <si>
    <t xml:space="preserve">   Steroform 2 Lembar</t>
  </si>
  <si>
    <t xml:space="preserve">   Stiker 1000 Lembar</t>
  </si>
  <si>
    <t xml:space="preserve">   Stopmap Asman 500 Lembar</t>
  </si>
  <si>
    <t xml:space="preserve">   Stopmap Batik Kertas 30 Buah</t>
  </si>
  <si>
    <t xml:space="preserve">   Stopmap Kertas 30 Pak</t>
  </si>
  <si>
    <t xml:space="preserve">   Stopmap Plastik 100 Lembar</t>
  </si>
  <si>
    <t xml:space="preserve">   Tali ID card 300 Buah</t>
  </si>
  <si>
    <t xml:space="preserve">   Tali Rafia 20 Rol</t>
  </si>
  <si>
    <t xml:space="preserve">   Tinta Stempel Biasa 20 Buah</t>
  </si>
  <si>
    <t xml:space="preserve">   Tinta Stempel Ponaplex 100 Buah</t>
  </si>
  <si>
    <t xml:space="preserve">   Tip Dispenser 3 Buah</t>
  </si>
  <si>
    <t xml:space="preserve">   Tip Ex Botol 100 Botol</t>
  </si>
  <si>
    <t xml:space="preserve">   Toner Printer Laser Jet 12 Buah</t>
  </si>
  <si>
    <t xml:space="preserve">   Trigonal Klip Jumbo 450 Box</t>
  </si>
  <si>
    <t xml:space="preserve">   Trigonal Klip Kecil 500 Box</t>
  </si>
  <si>
    <t xml:space="preserve">   Continous Form 2 PLY 9.5" X 11" (1/3) (Kasir) 45 Dus</t>
  </si>
  <si>
    <t xml:space="preserve">   Continous Form 3 PLY (1/2) (RO) 18 Dus</t>
  </si>
  <si>
    <t xml:space="preserve">   Continous Form 3 PLY 9.5 X 11 (Askes) 15 Dus</t>
  </si>
  <si>
    <t xml:space="preserve">   Continous Form 3 PLY 9.5 X 11 (Laborat) 40 Dus</t>
  </si>
  <si>
    <t xml:space="preserve">   Karbon BC Folio Putih 5 Rim</t>
  </si>
  <si>
    <t xml:space="preserve">   Karbon Daito Folio 5 Pak</t>
  </si>
  <si>
    <t xml:space="preserve">   Karbon Fax 4 Pak</t>
  </si>
  <si>
    <t xml:space="preserve">   Kertas Buram 10 Rim</t>
  </si>
  <si>
    <t xml:space="preserve">   Kertas Cover 5 Pak</t>
  </si>
  <si>
    <t xml:space="preserve">   Kertas Foto 5 Pak</t>
  </si>
  <si>
    <t xml:space="preserve">   Kertas HVS Folio 70 gr 600 Rim</t>
  </si>
  <si>
    <t xml:space="preserve">   Kertas HVS Folio 80 gr 12 Rim</t>
  </si>
  <si>
    <t xml:space="preserve">   Kertas HVS Folio Warna 6 Rim</t>
  </si>
  <si>
    <t xml:space="preserve">   Kertas HVS Kwatro 70gr 600 Rim</t>
  </si>
  <si>
    <t xml:space="preserve">   Kertas HVS Kwatro 80gr 12 Rim</t>
  </si>
  <si>
    <t xml:space="preserve">   Kertas Payung 20 Lembar</t>
  </si>
  <si>
    <t xml:space="preserve">   Kertas Post It 75 x 101 50 Pak</t>
  </si>
  <si>
    <t xml:space="preserve">   Kertas Telstruk 75x65  300 Rol</t>
  </si>
  <si>
    <t xml:space="preserve">   Kertas Telstruk 75x65 2 PLY 700 Rol</t>
  </si>
  <si>
    <t xml:space="preserve">   Kertas Temar ukuran 80x80 600 Rol</t>
  </si>
  <si>
    <t xml:space="preserve">   Materai 1500 Buah</t>
  </si>
  <si>
    <t xml:space="preserve">   Cartridge CA91 Hitam 15 Buah</t>
  </si>
  <si>
    <t xml:space="preserve">   Cartridge CA92 Warna 15 Buah</t>
  </si>
  <si>
    <t xml:space="preserve">   Cartridge Canon  Print Tinta Warna 30 Buah</t>
  </si>
  <si>
    <t xml:space="preserve">   Cartridge canon print tinta hitam 25 Buah</t>
  </si>
  <si>
    <t xml:space="preserve">   CD Blank 5 Buah</t>
  </si>
  <si>
    <t xml:space="preserve">   Flasdisk 16 GB 10 Buah</t>
  </si>
  <si>
    <t xml:space="preserve">   Flasdisk 32 GB 10 Buah</t>
  </si>
  <si>
    <t xml:space="preserve">   Flasdisk 8 GB 10 Buah</t>
  </si>
  <si>
    <t xml:space="preserve">   Isi Toner Foto Copy Laserjet 40 Buah</t>
  </si>
  <si>
    <t xml:space="preserve">   Isi Toner Printer Brother 12 Buah</t>
  </si>
  <si>
    <t xml:space="preserve">   Isi Toner Printer Laserjet 36 Buah</t>
  </si>
  <si>
    <t xml:space="preserve">   Tinta Print Canon 80 Buah</t>
  </si>
  <si>
    <t xml:space="preserve">   Tinta Print Pixma Hitam 50 Buah</t>
  </si>
  <si>
    <t xml:space="preserve">   Tinta Print Pixma warna 25 Buah</t>
  </si>
  <si>
    <t xml:space="preserve">   Tinta Printer Data Warna 50 Buah</t>
  </si>
  <si>
    <t xml:space="preserve">   Tinta Printer Epson Hitam 664 25 Buah</t>
  </si>
  <si>
    <t xml:space="preserve">   Tinta Printer Epson Hitam 664 Warna 25 Buah</t>
  </si>
  <si>
    <t xml:space="preserve">   Tinta Printer Epson warna 001 5 Buah</t>
  </si>
  <si>
    <t xml:space="preserve">   Be Fresh (Handsoap) 200 Box</t>
  </si>
  <si>
    <t xml:space="preserve">   Cangkir 1 Dus</t>
  </si>
  <si>
    <t xml:space="preserve">   Cong R Dust 15 Galon</t>
  </si>
  <si>
    <t xml:space="preserve">   Cotton Buds 50 Box</t>
  </si>
  <si>
    <t xml:space="preserve">   Dust Mop 12 Buah</t>
  </si>
  <si>
    <t xml:space="preserve">   Ember 30 liter 40 Buah</t>
  </si>
  <si>
    <t xml:space="preserve">   Ember Jumbo 50 Buah</t>
  </si>
  <si>
    <t xml:space="preserve">   Ember kecil 20 Buah</t>
  </si>
  <si>
    <t xml:space="preserve">   Garpu kecil 2 Dus</t>
  </si>
  <si>
    <t xml:space="preserve">   Gayung 48 Buah</t>
  </si>
  <si>
    <t xml:space="preserve">   Gelas Kaki 1 Dus</t>
  </si>
  <si>
    <t xml:space="preserve">   Glade Gantung 30 Dus</t>
  </si>
  <si>
    <t xml:space="preserve">   Glass Cleaner 50 Galon</t>
  </si>
  <si>
    <t xml:space="preserve">   Hand Soap + Tempat 45 Botol</t>
  </si>
  <si>
    <t xml:space="preserve">   Handuk kecil 12 Buah</t>
  </si>
  <si>
    <t xml:space="preserve">   Karbol 30 Buah</t>
  </si>
  <si>
    <t xml:space="preserve">   Korok WC 36 Buah</t>
  </si>
  <si>
    <t xml:space="preserve">   Lap Makan 50 Buah</t>
  </si>
  <si>
    <t xml:space="preserve">   Lobi Duster 40 Lembar</t>
  </si>
  <si>
    <t xml:space="preserve">   Lysol 240 Box</t>
  </si>
  <si>
    <t xml:space="preserve">   Mop 20 Buah</t>
  </si>
  <si>
    <t xml:space="preserve">   Nampan 2 Buah</t>
  </si>
  <si>
    <t xml:space="preserve">   Pengki Plastik 20 Buah</t>
  </si>
  <si>
    <t xml:space="preserve">   Piring Makan Tamu 1 Dus</t>
  </si>
  <si>
    <t xml:space="preserve">   Piring Tulang Kecil 2 Dus</t>
  </si>
  <si>
    <t xml:space="preserve">   Refill Dusmoop 60cm 30 Buah</t>
  </si>
  <si>
    <t xml:space="preserve">   Rinso 240 Box</t>
  </si>
  <si>
    <t xml:space="preserve">   Sabun Cuci Piring 160 Buah</t>
  </si>
  <si>
    <t xml:space="preserve">   Sabun Ekonomi 200 Box</t>
  </si>
  <si>
    <t xml:space="preserve">   Sabun Mandi 120 Buah</t>
  </si>
  <si>
    <t xml:space="preserve">   Sabut Kawat 150 Buah</t>
  </si>
  <si>
    <t xml:space="preserve">   Sapu Ijuk 50 Buah</t>
  </si>
  <si>
    <t xml:space="preserve">   Sapu Lawa Lawa 10 Buah</t>
  </si>
  <si>
    <t xml:space="preserve">   Sapu Lidi Biasa 20 Buah</t>
  </si>
  <si>
    <t xml:space="preserve">   Sapu Lidi Tangkai 50 Buah</t>
  </si>
  <si>
    <t xml:space="preserve">   Sarung Tangan 10 Buah</t>
  </si>
  <si>
    <t xml:space="preserve">   Sendok Besar 1 Dus</t>
  </si>
  <si>
    <t xml:space="preserve">   Sendok kecil 1 Dus</t>
  </si>
  <si>
    <t xml:space="preserve">   Shampo untuk Pasien Gelandangan dan Pasien Covid 2 Buah</t>
  </si>
  <si>
    <t xml:space="preserve">   Sikat Baju 20 Buah</t>
  </si>
  <si>
    <t xml:space="preserve">   Sikat Kamar Mandi 40 Buah</t>
  </si>
  <si>
    <t xml:space="preserve">   Sleek 10 Buah</t>
  </si>
  <si>
    <t xml:space="preserve">   Soklin Pemutih 1 liter 600 Botol</t>
  </si>
  <si>
    <t xml:space="preserve">   Soklin Pewangi 400 Botol</t>
  </si>
  <si>
    <t xml:space="preserve">   Sorok Air / Pel Karet 35 Buah</t>
  </si>
  <si>
    <t xml:space="preserve">   Sour L 40 Buah</t>
  </si>
  <si>
    <t xml:space="preserve">   Sprayer 100 Buah</t>
  </si>
  <si>
    <t xml:space="preserve">   Sunlight cair botol 455ml 300 Botol</t>
  </si>
  <si>
    <t xml:space="preserve">   Sunlight cair botol 800ml 300 Box</t>
  </si>
  <si>
    <t xml:space="preserve">   Super Mop 25 Buah</t>
  </si>
  <si>
    <t xml:space="preserve">   Taplak Meja 6 Buah</t>
  </si>
  <si>
    <t xml:space="preserve">   Tempat Sampah Injak 20 Buah</t>
  </si>
  <si>
    <t xml:space="preserve">   Tempat Sampah Injak kecil 20 Buah</t>
  </si>
  <si>
    <t xml:space="preserve">   Tempat Sampah Injak sedang 20 Buah</t>
  </si>
  <si>
    <t xml:space="preserve">   Tempat Snack dokter dan struktural 10 Buah</t>
  </si>
  <si>
    <t xml:space="preserve">   Tongkat Supermop 20 Pak</t>
  </si>
  <si>
    <t xml:space="preserve">   Tutup gelas Kertas 3 Pak</t>
  </si>
  <si>
    <t xml:space="preserve">   Vas Bunga / Pot Bunga 2 Buah</t>
  </si>
  <si>
    <t xml:space="preserve">   Vixal 500 ml 300 Botol</t>
  </si>
  <si>
    <t xml:space="preserve">   Wiper Kaca 10 Buah</t>
  </si>
  <si>
    <t xml:space="preserve">   Atribut Pegawai (Id Card, Pin, Lencana, Papan Nama) 250 Buah</t>
  </si>
  <si>
    <t xml:space="preserve">   Plakat + Tempat 20</t>
  </si>
  <si>
    <t xml:space="preserve">   Karangan Bunga 15</t>
  </si>
  <si>
    <t xml:space="preserve">   Baju Untuk Pasien Covid 6 Buah</t>
  </si>
  <si>
    <t xml:space="preserve">   Benang biru muda 1 Dus</t>
  </si>
  <si>
    <t xml:space="preserve">   Benang Hijau Muda 1 Dus</t>
  </si>
  <si>
    <t xml:space="preserve">   Benang Putih 1 Dus</t>
  </si>
  <si>
    <t xml:space="preserve">   Cap Agar Agar + tutup instalasi gizi 200 Pak</t>
  </si>
  <si>
    <t xml:space="preserve">   Celana Pendek untuk pasien covid 6 Buah</t>
  </si>
  <si>
    <t xml:space="preserve">   Cup 12 OZ T tutup 100 Rol</t>
  </si>
  <si>
    <t xml:space="preserve">   Cup snek kotak tipe GX 6a 50 Pak</t>
  </si>
  <si>
    <t xml:space="preserve">   dus makan 2500 Buah</t>
  </si>
  <si>
    <t xml:space="preserve">   Elastik Biasa 3 Rol</t>
  </si>
  <si>
    <t xml:space="preserve">   Elastik lbr 1 cm 3 Rol</t>
  </si>
  <si>
    <t xml:space="preserve">   Elastik lbr 3 cm 3 Rol</t>
  </si>
  <si>
    <t xml:space="preserve">   Fiselin Tebal 4 M</t>
  </si>
  <si>
    <t xml:space="preserve">   Garpu Buah Plastik Isi 80 400 Buah</t>
  </si>
  <si>
    <t xml:space="preserve">   Gunting Besi No. 8 jahit 1 Buah</t>
  </si>
  <si>
    <t xml:space="preserve">   Gunting Besi No. 9 jahit 1 Buah</t>
  </si>
  <si>
    <t xml:space="preserve">   Handuk / Bedong 3 Buah</t>
  </si>
  <si>
    <t xml:space="preserve">   Jarum Mesin no. 11, 13, 14 3 bungkus</t>
  </si>
  <si>
    <t xml:space="preserve">   Jarum tangan 2 bungkus</t>
  </si>
  <si>
    <t xml:space="preserve">   kain mori 25 Buah</t>
  </si>
  <si>
    <t xml:space="preserve">   Kalkulator 5 Buah</t>
  </si>
  <si>
    <t xml:space="preserve">   kantong jenazah 50 Buah</t>
  </si>
  <si>
    <t xml:space="preserve">   Kantong plastik hitam 75 x 85 800 Kg</t>
  </si>
  <si>
    <t xml:space="preserve">   Kantong plastik kuning 75 x 85 800 Kg</t>
  </si>
  <si>
    <t xml:space="preserve">   Kapur jahit 2 Buah</t>
  </si>
  <si>
    <t xml:space="preserve">   kertas puyer 8 X 11 isntalasi farmasi 350 Pak</t>
  </si>
  <si>
    <t xml:space="preserve">   kertas puyer 9 X 7 putih instalasi farmasi 350 Pak</t>
  </si>
  <si>
    <t xml:space="preserve">   Kresek Kecil hitam 500 Pak</t>
  </si>
  <si>
    <t xml:space="preserve">   Kresek Kecil instalasi gizi 600 Pak</t>
  </si>
  <si>
    <t xml:space="preserve">   Kresek sedang instalasi gizi 600 Pak</t>
  </si>
  <si>
    <t xml:space="preserve">   Kresek sedang putih instalasi farmasi 100 Pak</t>
  </si>
  <si>
    <t xml:space="preserve">   Kresek Sp Jumbo Hitam 800 Pak</t>
  </si>
  <si>
    <t xml:space="preserve">   Kresek Sp Jumbo Kuning 800 Pak</t>
  </si>
  <si>
    <t xml:space="preserve">   Lilin Instalasi Gizi 5 Box</t>
  </si>
  <si>
    <t xml:space="preserve">   Liringan 5 Buah</t>
  </si>
  <si>
    <t xml:space="preserve">   Mangkuk Plastik Instalasi gizi 50 Buah</t>
  </si>
  <si>
    <t xml:space="preserve">   Meteran keperluan jahit 5 Buah</t>
  </si>
  <si>
    <t xml:space="preserve">   Mika 5M instalasi gizi 250 Box</t>
  </si>
  <si>
    <t xml:space="preserve">   Mika 6A instalasi gizi 60 Pak</t>
  </si>
  <si>
    <t xml:space="preserve">   Mika 6L instalasi gizi 60 Pak</t>
  </si>
  <si>
    <t xml:space="preserve">   Mika Burger instalasi gizi 500 Buah</t>
  </si>
  <si>
    <t xml:space="preserve">   Minyak mesin 1 Botol</t>
  </si>
  <si>
    <t xml:space="preserve">   pakaian dalam / popok 2 Buah</t>
  </si>
  <si>
    <t xml:space="preserve">   Pendedel 2 Buah</t>
  </si>
  <si>
    <t xml:space="preserve">   Pigura 4 Pak</t>
  </si>
  <si>
    <t xml:space="preserve">   Piring snack instalasi gizi 1000 Pak</t>
  </si>
  <si>
    <t xml:space="preserve">   Plastik 1 kg instalasi farmasi 600 Pak</t>
  </si>
  <si>
    <t xml:space="preserve">   Plastik 1/2 ons instalasi gizi 50 Pak</t>
  </si>
  <si>
    <t xml:space="preserve">   Plastik 1/4 kg instalasi farmasi 250 Pak</t>
  </si>
  <si>
    <t xml:space="preserve">   Plastik 1/4 kg instalasi gizi 500 Pak</t>
  </si>
  <si>
    <t xml:space="preserve">   Plastik 2 Kg instalasi farmasi 500 Pak</t>
  </si>
  <si>
    <t xml:space="preserve">   Plastik 2 Kg instalasi gizi 400 Pak</t>
  </si>
  <si>
    <t xml:space="preserve">   Plastik 2 kg instalasi gizi 600 Pak</t>
  </si>
  <si>
    <t xml:space="preserve">   Plastik 5 Kg instalasi gizi 100 Pak</t>
  </si>
  <si>
    <t xml:space="preserve">   Plastik 5 Kg tebal instalasi gizi 1500 Pcs</t>
  </si>
  <si>
    <t xml:space="preserve">   Plastik 5kg boyo instalasi farmasi 400 Pak</t>
  </si>
  <si>
    <t xml:space="preserve">   Plastik 5kg instalasi gizi 40 Pak</t>
  </si>
  <si>
    <t xml:space="preserve">   Plastik 5kg tebal instalasi gizi 3000 Pcs</t>
  </si>
  <si>
    <t xml:space="preserve">   Plastik jumbo ukuran 10 kg instalasi gizi 50 Box</t>
  </si>
  <si>
    <t xml:space="preserve">   Plastik Klip besar 13x8.7 (polos) 400 Pak</t>
  </si>
  <si>
    <t xml:space="preserve">   Plastik klip besar 13x8.7 (polos) 600 Pak</t>
  </si>
  <si>
    <t xml:space="preserve">   Plastik klip besar 13x8.7 cetak instalasi farmasi 600 Pak</t>
  </si>
  <si>
    <t xml:space="preserve">   Plastik klip jumbo 12x20 polos instalasi farmasi 170 Pak</t>
  </si>
  <si>
    <t xml:space="preserve">   Plastik klip jumbo 15x10 cetak instalasi farmasi 400 Pak</t>
  </si>
  <si>
    <t xml:space="preserve">   Plastik klip jumbo 15x10 polos instalasi farmasi 600 Pak</t>
  </si>
  <si>
    <t xml:space="preserve">   Plastik klip kantong darah 20x30 instalasi farmasi 100 Lembar</t>
  </si>
  <si>
    <t xml:space="preserve">   Plastik klip kecil 8x5 instalasi farmasi 500 Pak</t>
  </si>
  <si>
    <t xml:space="preserve">   Plastik klip sedang 10x7 instalasi farmasi 400 Pak</t>
  </si>
  <si>
    <t xml:space="preserve">   Plastik klip sedang 17x11 cetak instalasi farmasi 400 Pak</t>
  </si>
  <si>
    <t xml:space="preserve">   Plastik klip sedang 17x11 polos instalasi farmasi 400 Pak</t>
  </si>
  <si>
    <t xml:space="preserve">   Plastik risol instalasi gizi 40 Pak</t>
  </si>
  <si>
    <t xml:space="preserve">   Sarung tangan plastik Instalasi gizi 50 Pak</t>
  </si>
  <si>
    <t xml:space="preserve">   Sekoci 2 Buah</t>
  </si>
  <si>
    <t xml:space="preserve">   sendok agar agar instalasi gizi 100 Pak</t>
  </si>
  <si>
    <t xml:space="preserve">   sendok plastik putih instalasi gizi 200 Pak</t>
  </si>
  <si>
    <t xml:space="preserve">   sendok sirup instalasi farmasi 150 Box</t>
  </si>
  <si>
    <t xml:space="preserve">   Siler Jus 5 Rol</t>
  </si>
  <si>
    <t xml:space="preserve">   Tali Dinamo 1 Buah</t>
  </si>
  <si>
    <t xml:space="preserve">   Tali Mesin Jahit 1 Buah</t>
  </si>
  <si>
    <t xml:space="preserve">   Tempat / Penjepit Jarum 1 Buah</t>
  </si>
  <si>
    <t xml:space="preserve">   Tisu Kotak B 200 Buah</t>
  </si>
  <si>
    <t xml:space="preserve">   Tisu makan 100 Pak</t>
  </si>
  <si>
    <t xml:space="preserve">   Tisu makan potong 400 Buah</t>
  </si>
  <si>
    <t xml:space="preserve">   Minuman Aqua 2 Dus X 12 25</t>
  </si>
  <si>
    <t xml:space="preserve">   Minuman Kaleng / Botol/ Kotak 25</t>
  </si>
  <si>
    <t xml:space="preserve">   THR Tenaga Kontrak 2 Bulan</t>
  </si>
  <si>
    <t xml:space="preserve">   Honorarium Pelatih Senam 24</t>
  </si>
  <si>
    <t xml:space="preserve">   THR Tenaga kontrak 2 Bulan</t>
  </si>
  <si>
    <t xml:space="preserve">   Audit KAP 1 Paket</t>
  </si>
  <si>
    <t xml:space="preserve">   Dekorasi Tata Rias 1 Paket</t>
  </si>
  <si>
    <t xml:space="preserve">   Biaya Transfer, Pajak, Bank dll 1 Tahun</t>
  </si>
  <si>
    <t xml:space="preserve">   Iklan Media Massa (Radio, Radar, Suara Merdeka, dll) 1 Paket</t>
  </si>
  <si>
    <t xml:space="preserve">   Iuran ARSADA 1 Tahun</t>
  </si>
  <si>
    <t xml:space="preserve">   Iuran PERSI 1 Tahun</t>
  </si>
  <si>
    <t xml:space="preserve">   Biaya Pengurusan Izin Perawat dan SIP Dokter 15</t>
  </si>
  <si>
    <t xml:space="preserve">   Ijin HD 1 Tahun</t>
  </si>
  <si>
    <t xml:space="preserve">   Pajak Bumi dan Bangunan 1</t>
  </si>
  <si>
    <t xml:space="preserve">   Perizinan Radiologi Film Bedge 1 Paket</t>
  </si>
  <si>
    <t xml:space="preserve">   Pemeriksaan Air (Termasuk uji usap) 1 Tahun</t>
  </si>
  <si>
    <t xml:space="preserve">   Premi Asuransi Kendaraan Expander 1 Tahun</t>
  </si>
  <si>
    <t xml:space="preserve">   Premi Asuransi Tanggung Gugat Dokter 1 Tahun</t>
  </si>
  <si>
    <t xml:space="preserve">   Sewa Mobil Box 1 Hari</t>
  </si>
  <si>
    <t>5.1.01.01.09.0001</t>
  </si>
  <si>
    <t>5.1.01.02.01.0001</t>
  </si>
  <si>
    <t>5.1.01.02.01.0002</t>
  </si>
  <si>
    <t>Pail</t>
  </si>
  <si>
    <t xml:space="preserve">   Umbul - umbul</t>
  </si>
  <si>
    <t xml:space="preserve">   Bendera</t>
  </si>
  <si>
    <t xml:space="preserve">   Pembulatan</t>
  </si>
  <si>
    <t xml:space="preserve">   Setoran Sampah</t>
  </si>
  <si>
    <t xml:space="preserve">   Internet : JLM Mixture dedicated</t>
  </si>
  <si>
    <t>Pasien</t>
  </si>
  <si>
    <t xml:space="preserve">   Administrasi Radiologi 1 orang</t>
  </si>
  <si>
    <t xml:space="preserve">   Petugas Proteksi Radiasi 2 orang</t>
  </si>
  <si>
    <t xml:space="preserve">   Petugas Radiografer 3 orang</t>
  </si>
  <si>
    <t xml:space="preserve">   Tenaga HS Radiologi 1 orang</t>
  </si>
  <si>
    <t xml:space="preserve">   Tenaga teknis 1 orang</t>
  </si>
  <si>
    <t xml:space="preserve">   Tenaga teknis 8 orang</t>
  </si>
  <si>
    <t xml:space="preserve">   Dokter Internship</t>
  </si>
  <si>
    <t xml:space="preserve">   Honor Bendahara Penerimaan</t>
  </si>
  <si>
    <t xml:space="preserve">   Honor Bendahara Penerimaan pembantu</t>
  </si>
  <si>
    <t xml:space="preserve">   Honor Bendahara Pengeluaran Pembantu</t>
  </si>
  <si>
    <t xml:space="preserve">   Honor Pembantu Bendahara Pengeluaran: Diklat dan Akreditasi</t>
  </si>
  <si>
    <t xml:space="preserve">   Honor Pembantu Bendahara Pengeluaran: kegiatan rapat kordinasi dan konsultasi</t>
  </si>
  <si>
    <t xml:space="preserve">   Honor Pembantu Bendahara Pengeluaran: kegiatan rehab</t>
  </si>
  <si>
    <t xml:space="preserve">   Honor Pembantu Bendahara Pengeluaran: Pengembangan SIM RS</t>
  </si>
  <si>
    <t xml:space="preserve">   Honor Pembantu Bendahara Pengeluaran: Penyediaan bahan habis pakai</t>
  </si>
  <si>
    <t xml:space="preserve">   Honor Pembantu Bendahara Pengeluaran: penyediaan bahan logistik 1</t>
  </si>
  <si>
    <t xml:space="preserve">   Honor Pembantu Bendahara Pengeluaran: penyediaan bahan logistik 2</t>
  </si>
  <si>
    <t xml:space="preserve">   Honor Pembantu Bendahara Pengeluaran: penyediaan bahan logistik 3</t>
  </si>
  <si>
    <t xml:space="preserve">   Honor Pembantu Bendahara Pengeluaran: Penyediaan Gaji</t>
  </si>
  <si>
    <t xml:space="preserve">   Honor Pembantu Bendahara Pengeluaran: penyediaan obat dan vaksin</t>
  </si>
  <si>
    <t xml:space="preserve">   Honor Pembantu Bendahara Pengeluaran: SubBag Keuangan</t>
  </si>
  <si>
    <t xml:space="preserve">   Honor Pembantu Pengurus Barang 3 orang</t>
  </si>
  <si>
    <t xml:space="preserve">   Honor Pengguna Anggaran : Direktur</t>
  </si>
  <si>
    <t xml:space="preserve">   Honor Pengurus Barang</t>
  </si>
  <si>
    <t xml:space="preserve">   Honor PPK KasuBag Keuangan</t>
  </si>
  <si>
    <t xml:space="preserve">   Honor PPTK Kasi Diklat</t>
  </si>
  <si>
    <t xml:space="preserve">   Honor PPTK Kasi pemeliharaan</t>
  </si>
  <si>
    <t xml:space="preserve">   Honor PPTK Kasi perlengkapan</t>
  </si>
  <si>
    <t xml:space="preserve">   Honor PPTK Kasubbag Program Humas</t>
  </si>
  <si>
    <t xml:space="preserve">   Honor PPTK Kasubbag umum</t>
  </si>
  <si>
    <t xml:space="preserve">   Tim Pengadaan Fasyankes Medis 2 orang/keg</t>
  </si>
  <si>
    <t xml:space="preserve">   Gas LPG Tabung Besar 50 KG</t>
  </si>
  <si>
    <t xml:space="preserve">   Gas LPG Tabung Kecil 12 KG</t>
  </si>
  <si>
    <t xml:space="preserve">   Amplop Kecil 66 Pak</t>
  </si>
  <si>
    <t xml:space="preserve">   Amplop AM Besar 25 Pak</t>
  </si>
  <si>
    <t xml:space="preserve">   Belanja Cetak Blangko Form : 1 folio 1 muka 60 gram</t>
  </si>
  <si>
    <t xml:space="preserve">   Belanja Cetak Blangko Form : 1 folio 2 muka 60 gram</t>
  </si>
  <si>
    <t xml:space="preserve">   Belanja Cetak Blangko Form : 1 folio 2 muka warna 60 gram</t>
  </si>
  <si>
    <t xml:space="preserve">   Belanja Cetak Blangko Form : 1 folio full colour 70 gram</t>
  </si>
  <si>
    <t xml:space="preserve">   Belanja Cetak Blangko Form : cetakan 1/2 folio 1 muka 60 gram</t>
  </si>
  <si>
    <t xml:space="preserve">   Belanja Cetak Blangko Form : cetakan 1/2 folio 2 muka 60 gram</t>
  </si>
  <si>
    <t xml:space="preserve">   Belanja Cetak Blangko Form : HVS 70 Gram</t>
  </si>
  <si>
    <t xml:space="preserve">   Belanja Cetak Blangko Form : kertas HVS Cetakan 1 folio</t>
  </si>
  <si>
    <t xml:space="preserve">   Belanja Cetak Blangko Form : Kertas NCR 2 ply, cetakan 1 folio</t>
  </si>
  <si>
    <t xml:space="preserve">   Belanja Cetak Blangko Form : Kertas NCR 2 ply, cetakan 1/2 folio</t>
  </si>
  <si>
    <t xml:space="preserve">   Belanja Cetak Blangko Form : Kertas NCR 2 ply, cetakan 1/3 folio</t>
  </si>
  <si>
    <t xml:space="preserve">   Belanja Cetak Blangko Form : Kertas NCR 2 ply, cetakan 1/4 folio</t>
  </si>
  <si>
    <t xml:space="preserve">   Belanja Cetak Blangko Form : Kertas NCR 2 ply, cetakan 1/6 folio</t>
  </si>
  <si>
    <t xml:space="preserve">   Belanja Cetak Blangko Form : Kertas NCR 3 ply, cetakan 1/2 folio</t>
  </si>
  <si>
    <t xml:space="preserve">   Belanja Cetak Blangko Form : Kertas NCR 3 ply, cetakan 1/3 folio</t>
  </si>
  <si>
    <t xml:space="preserve">   Belanja Cetak Blangko Form : Kertas NCR 3 ply, cetakan 1/4 folio</t>
  </si>
  <si>
    <t xml:space="preserve">   Belanja Cetak Blangko Form : Kertas NCR 3 ply, cetakan 1/6 folio</t>
  </si>
  <si>
    <t xml:space="preserve">   Buku Folio IRI Dewasa Isi 10 Set</t>
  </si>
  <si>
    <t xml:space="preserve">   Foto Copy Folio</t>
  </si>
  <si>
    <t xml:space="preserve">   Foto Copy Folio 2 muka</t>
  </si>
  <si>
    <t xml:space="preserve">   Kartu Stok Barang, Obat, Narkoba, Kertas BC UK 1/2 folio</t>
  </si>
  <si>
    <t xml:space="preserve">   Kartu Monitoring Uk, Fl BB BC Hijau 2000</t>
  </si>
  <si>
    <t xml:space="preserve">   Kartu tunggu Pasien</t>
  </si>
  <si>
    <t xml:space="preserve">   Label Semicoated (Laborat)</t>
  </si>
  <si>
    <t xml:space="preserve">   Odner 401</t>
  </si>
  <si>
    <t xml:space="preserve">   Stampel Panaplek</t>
  </si>
  <si>
    <t xml:space="preserve">   Stiker Label Uk 2x1 1/4 (White)</t>
  </si>
  <si>
    <t xml:space="preserve">   Stiker Label Uk 2x2 3/8 (White)</t>
  </si>
  <si>
    <t xml:space="preserve">   Stiker Label Uk 2x4 (White)</t>
  </si>
  <si>
    <t xml:space="preserve">   Stopmap Status</t>
  </si>
  <si>
    <t>Belanja Alat/Bahan untuk Kegiatan Kantor-Kertas dan Cover</t>
  </si>
  <si>
    <t xml:space="preserve">   Alden L</t>
  </si>
  <si>
    <t xml:space="preserve">   Baygon Spray</t>
  </si>
  <si>
    <t xml:space="preserve">   Glade Spray</t>
  </si>
  <si>
    <t xml:space="preserve">   Kapur Barus Besar</t>
  </si>
  <si>
    <t xml:space="preserve">   Kesed Karpet</t>
  </si>
  <si>
    <t xml:space="preserve">   Lauden L</t>
  </si>
  <si>
    <t xml:space="preserve">   M Softener L</t>
  </si>
  <si>
    <t xml:space="preserve">   Oxo Bleach</t>
  </si>
  <si>
    <t xml:space="preserve">   Prostex 1000ml</t>
  </si>
  <si>
    <t xml:space="preserve">   Prostex 500ml</t>
  </si>
  <si>
    <t xml:space="preserve">   Slaber</t>
  </si>
  <si>
    <t xml:space="preserve">   Tisu Gulung</t>
  </si>
  <si>
    <t xml:space="preserve">   Trendi Botol</t>
  </si>
  <si>
    <t xml:space="preserve">   Souvenir</t>
  </si>
  <si>
    <t xml:space="preserve">   Cling Warb Besar instalasi gizi</t>
  </si>
  <si>
    <t xml:space="preserve">   Kresek Cetak Instalasi Farmasi</t>
  </si>
  <si>
    <t xml:space="preserve">   Mika Dus instalasi gizi</t>
  </si>
  <si>
    <t xml:space="preserve">   Peti mati</t>
  </si>
  <si>
    <t xml:space="preserve">   Waslap</t>
  </si>
  <si>
    <t xml:space="preserve">   Makanan dan Minuman Harian Pegawai</t>
  </si>
  <si>
    <t xml:space="preserve">   Makanan dan Minuman Kerja Bakti Pawai dan kegiatan lainnya</t>
  </si>
  <si>
    <t xml:space="preserve">   makanan dan minuman tamu</t>
  </si>
  <si>
    <t xml:space="preserve">   Makanan Pasien Kelas 1</t>
  </si>
  <si>
    <t xml:space="preserve">   Makanan Pasien Kelas 2</t>
  </si>
  <si>
    <t xml:space="preserve">   Makanan Pasien Kelas 3 </t>
  </si>
  <si>
    <t xml:space="preserve">   Makanan Pasien Kelas utama</t>
  </si>
  <si>
    <t xml:space="preserve">   Makanan Perujuk Paket Snack</t>
  </si>
  <si>
    <t xml:space="preserve">   Honor Pengelola Simda</t>
  </si>
  <si>
    <t xml:space="preserve">   Honor Tim Admin Web SIM RS</t>
  </si>
  <si>
    <t xml:space="preserve">   Honor Tim Operator SIM RS</t>
  </si>
  <si>
    <t xml:space="preserve">   Honor Tim Operator SISDMK</t>
  </si>
  <si>
    <t xml:space="preserve">   Honor tenaga kontrak DIII Fungsional Tenkes</t>
  </si>
  <si>
    <t xml:space="preserve">   Honor tenaga kontrak Apoteker</t>
  </si>
  <si>
    <t xml:space="preserve">   Honor tenaga kontrak Dokter spesialis</t>
  </si>
  <si>
    <t xml:space="preserve">   Honor tenaga kontrak Dokter sub spesialis</t>
  </si>
  <si>
    <t xml:space="preserve">   Honor tenaga kontrak Profesi Ners S1</t>
  </si>
  <si>
    <t xml:space="preserve">   Biaya pemeriksaan penunjang parsial pasien PBI/Non PBI</t>
  </si>
  <si>
    <t xml:space="preserve">   Biaya penggantian pengolahan darah</t>
  </si>
  <si>
    <r>
      <t>Belanja Jasa Tenaga Administrasi</t>
    </r>
    <r>
      <rPr>
        <i/>
        <u/>
        <sz val="8"/>
        <rFont val="Calibri"/>
        <family val="1"/>
      </rPr>
      <t/>
    </r>
  </si>
  <si>
    <t xml:space="preserve">   Honor tenaga kontrak D3 Umum</t>
  </si>
  <si>
    <t xml:space="preserve">   Honor tenaga kontrak D4 dan S1 Umum</t>
  </si>
  <si>
    <t xml:space="preserve">   Honor tenaga kontrak SD, SLTP, SLTA, DI</t>
  </si>
  <si>
    <t xml:space="preserve">   Honor Tenaga Juru Masak</t>
  </si>
  <si>
    <t>Belanja Jasa Pengolahan Sampah</t>
  </si>
  <si>
    <t xml:space="preserve">   Langganan Air</t>
  </si>
  <si>
    <t xml:space="preserve">   Langganan Listrik Dinas</t>
  </si>
  <si>
    <t xml:space="preserve">   Bacaan Pasien Klas Utama IV</t>
  </si>
  <si>
    <t xml:space="preserve">   Buku Ilmiah</t>
  </si>
  <si>
    <t xml:space="preserve">   Ongkos Kirim : Kilat Khusus</t>
  </si>
  <si>
    <t xml:space="preserve">   Insentif Pelayanan Kesehatan Non ASN</t>
  </si>
  <si>
    <t xml:space="preserve">   Premi Asuransi Kesehatan</t>
  </si>
  <si>
    <t xml:space="preserve">   Sewa calmic, dispenser, tisu wastafel</t>
  </si>
  <si>
    <t xml:space="preserve">   Sewa Carpet</t>
  </si>
  <si>
    <t xml:space="preserve">   Sewa Pengharum Ruangan</t>
  </si>
  <si>
    <t xml:space="preserve">   Biaya Sewa Alat CT Scan tahun 2024</t>
  </si>
  <si>
    <t>:    00.01.01 - PROGRAM PENUNJANG URUSAN PEMERINTAHAN DAERAH BLUD</t>
  </si>
  <si>
    <t>:    00.01.01.06 - Administrasi Umum Perangkat Daerah dan/atau BLUD</t>
  </si>
  <si>
    <t>:    00.01.01.06.04 - Penyediaan Bahan Logistik Kantor</t>
  </si>
  <si>
    <t>:    Jasa Layanan BLUD</t>
  </si>
  <si>
    <t xml:space="preserve">Program  </t>
  </si>
  <si>
    <t xml:space="preserve">Kegiatan </t>
  </si>
  <si>
    <t xml:space="preserve">Sub Kegiatan  </t>
  </si>
  <si>
    <t xml:space="preserve">Sumber Dana </t>
  </si>
  <si>
    <t xml:space="preserve">   Iuran Jaminan Kesehatan PNS 1 Tahun</t>
  </si>
  <si>
    <t xml:space="preserve">   Tambahan Penghasilan Eselon III A</t>
  </si>
  <si>
    <t xml:space="preserve">   Tambahan Penghasilan Eselon III B</t>
  </si>
  <si>
    <t xml:space="preserve">   Tambahan Penghasilan Eselon IV A</t>
  </si>
  <si>
    <t xml:space="preserve">   Tambahan Penghasilan Fungsional Tertentu</t>
  </si>
  <si>
    <t xml:space="preserve">   Tambahan Penghasilan Non Fungsional</t>
  </si>
  <si>
    <t xml:space="preserve">   Tambahan Penghasilan 13 dan 14</t>
  </si>
  <si>
    <t>RBA BELANJA PERUBAHAN</t>
  </si>
  <si>
    <t xml:space="preserve">   Langganan Telpon Dinas 12 bulan</t>
  </si>
  <si>
    <t xml:space="preserve">   Pulsa TPPRI, Farmasi, IBS, ICU, Supervisi 12 Bulan</t>
  </si>
  <si>
    <t>5.1.01.01.09.0002</t>
  </si>
  <si>
    <t>Belanja Iuran Jaminan Kesehatan PPPK</t>
  </si>
  <si>
    <t xml:space="preserve">   Iuran Jaminan Kesehatan PPPK</t>
  </si>
  <si>
    <r>
      <t xml:space="preserve">PEMERINTAH KABUPATEN PURBALINGGA
</t>
    </r>
    <r>
      <rPr>
        <b/>
        <sz val="11"/>
        <rFont val="Tahoma"/>
        <family val="2"/>
      </rPr>
      <t xml:space="preserve">RSUD DR. R. GOETENG TEROENADIBRATA
</t>
    </r>
    <r>
      <rPr>
        <sz val="11"/>
        <rFont val="Tahoma"/>
        <family val="2"/>
      </rPr>
      <t>RINCIAN RENCANA BISNIS DAN ANGGARAN ANGGARAN BELANJA PERUBAHAN                                                                                                               PER KEGIATAN TAHUN ANGGARAN 2025</t>
    </r>
  </si>
  <si>
    <t xml:space="preserve">   Non Alokasi</t>
  </si>
  <si>
    <t xml:space="preserve">   Jasa Pelayanan Kesehatan 2024</t>
  </si>
  <si>
    <t xml:space="preserve">   Jasa Pelayanan Kesehatan 2025</t>
  </si>
  <si>
    <t xml:space="preserve">   Gas LPG Hutang 2024</t>
  </si>
  <si>
    <t xml:space="preserve">   Gas LPG</t>
  </si>
  <si>
    <t>m2</t>
  </si>
  <si>
    <t>paket</t>
  </si>
  <si>
    <t xml:space="preserve">   Baju Kerja VK</t>
  </si>
  <si>
    <t xml:space="preserve">   Baju Kerja perinatologi</t>
  </si>
  <si>
    <t xml:space="preserve">   Jas Operasi IBS</t>
  </si>
  <si>
    <t xml:space="preserve">   Sandal tertutup</t>
  </si>
  <si>
    <t xml:space="preserve">   Baju Kerja ICU</t>
  </si>
  <si>
    <t xml:space="preserve">   Baju Kerja Gizi</t>
  </si>
  <si>
    <t xml:space="preserve">   Makanan dan Minuman Harian Pegawai Hutang 2024</t>
  </si>
  <si>
    <t xml:space="preserve">   Jamuan makan untuk rapat di luar kantor (half day dalam kota)</t>
  </si>
  <si>
    <t xml:space="preserve">   Jamuan makan untuk rapat di luar kantor (half day luar kota)</t>
  </si>
  <si>
    <t xml:space="preserve">   makanan dan minuman tamu Prasmanan</t>
  </si>
  <si>
    <t xml:space="preserve">   makanan dan minuman tamu Snack</t>
  </si>
  <si>
    <t xml:space="preserve">   Makanan Pasien Hutang 2024</t>
  </si>
  <si>
    <t xml:space="preserve">   THR 13 Tenaga Kontrak 2 Bulan</t>
  </si>
  <si>
    <t xml:space="preserve">   THR 13 Tenaga kontrak 2 Bulan</t>
  </si>
  <si>
    <t xml:space="preserve">   Honorarium Dewan Pengawas</t>
  </si>
  <si>
    <t xml:space="preserve">   Honorarium Dewan Pengawas Ketua</t>
  </si>
  <si>
    <t xml:space="preserve">   Honorarium Dewan Pengawas Sekretaris</t>
  </si>
  <si>
    <t xml:space="preserve">   THR 13 Dewas</t>
  </si>
  <si>
    <t xml:space="preserve">   Honor Tenaga Supir </t>
  </si>
  <si>
    <t xml:space="preserve">   Internet : Astinet dan Telkom</t>
  </si>
  <si>
    <t xml:space="preserve">   Suara Merdeka</t>
  </si>
  <si>
    <t xml:space="preserve">   Paket Data Internet</t>
  </si>
  <si>
    <t xml:space="preserve">   Study Banding</t>
  </si>
  <si>
    <t xml:space="preserve">   Tunjangan Radiasi untuk Petugas Radiologi - HS Radiologi</t>
  </si>
  <si>
    <t xml:space="preserve">   Tunjangan Radiasi untuk Petugas Radiologi - Administrasi Radiologi</t>
  </si>
  <si>
    <t xml:space="preserve">   Insentif Pelayanan Kesehatan Non ASN 2025</t>
  </si>
  <si>
    <t xml:space="preserve">   Insentif Pelayanan Kesehatan Non ASN Hutang 2024</t>
  </si>
  <si>
    <t xml:space="preserve">   Premi Asuransi Kesehatan Hutang 2024</t>
  </si>
  <si>
    <t xml:space="preserve">   Sewa Blower</t>
  </si>
  <si>
    <t xml:space="preserve">   Sewa Peralatan Makan</t>
  </si>
  <si>
    <t xml:space="preserve">   Sewa Soundsystem</t>
  </si>
  <si>
    <t xml:space="preserve">   Sewa kursi Plastik</t>
  </si>
  <si>
    <t xml:space="preserve">   Sewa kursi stainless steel</t>
  </si>
  <si>
    <t xml:space="preserve">   Sewa Meja Biasa</t>
  </si>
  <si>
    <t xml:space="preserve">   Sewa Meja Prasmanan /  Meja Bundar</t>
  </si>
  <si>
    <t xml:space="preserve">   Sewa Tenda / panggung</t>
  </si>
  <si>
    <t xml:space="preserve">   Belanja Sewa Alat ESWL Tahun 2024</t>
  </si>
  <si>
    <t xml:space="preserve">   Biaya Sewa Alat ESWL Tahun 2025</t>
  </si>
  <si>
    <t xml:space="preserve">   Biaya Sewa Alat CT Scan tahun 2025</t>
  </si>
  <si>
    <t xml:space="preserve">   Biaya Sewa Alat PACS Tahun 2025</t>
  </si>
  <si>
    <t>5.1.02.02.01.0031</t>
  </si>
  <si>
    <t>Belanja Jasa Tenaga Keamanan</t>
  </si>
  <si>
    <t xml:space="preserve">   Jasa Outshorsing Satpam</t>
  </si>
  <si>
    <t xml:space="preserve">   Plastik 1/2 kg instalasi gizi 500 Pak</t>
  </si>
  <si>
    <t xml:space="preserve">   Plastik 1 kg instalasi gizi 300 Pak</t>
  </si>
  <si>
    <t xml:space="preserve">   Plastik 1/2 kg instalasi farmasi 300 Pak</t>
  </si>
  <si>
    <t xml:space="preserve">   Plastik 5 Kg Boyo instalasi farmasi 25 Pak</t>
  </si>
  <si>
    <t xml:space="preserve">   Honor Bendahara Pengeluaran</t>
  </si>
  <si>
    <t xml:space="preserve">   Honor PPKOM</t>
  </si>
  <si>
    <t xml:space="preserve">   Honor Pejabat Penatausahaan Pengguna</t>
  </si>
  <si>
    <t>5.1.02.02.01.0080</t>
  </si>
  <si>
    <t>Belanja Honorarium Penanggungjawaban Pengelola keuangan</t>
  </si>
  <si>
    <t>5.1.02.02.01.0081</t>
  </si>
  <si>
    <t>Belanja Honorarium Pengadaan Barang/Jasa</t>
  </si>
  <si>
    <t>Purbalingga,     Juli  2025</t>
  </si>
  <si>
    <t>dr. SIGIT PURNOMOHADI, Sp.PD</t>
  </si>
  <si>
    <t>NIP. 19720925 200212 1 005</t>
  </si>
  <si>
    <t>Kelompok Sasaran Kegiatan                                 :     Pasien RSUD dr R Goeteng Taroenadibrata</t>
  </si>
  <si>
    <t xml:space="preserve">200 juta SIMRS dinggo personal komputer </t>
  </si>
  <si>
    <t>50 juta SIMRS nggo pemeliharaan sarpras 117</t>
  </si>
  <si>
    <t>Diklat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</si>
</sst>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Rp&quot;#,##0;[Red]\-&quot;Rp&quot;#,##0"/>
    <numFmt numFmtId="41" formatCode="_-* #,##0_-;\-* #,##0_-;_-* &quot;-&quot;_-;_-@_-"/>
    <numFmt numFmtId="43" formatCode="_-* #,##0.00_-;\-* #,##0.00_-;_-* &quot;-&quot;??_-;_-@_-"/>
  </numFmts>
  <fonts count="19" x14ac:knownFonts="1">
    <font>
      <sz val="10"/>
      <color rgb="FF000000"/>
      <name val="Times New Roman"/>
      <charset val="204"/>
    </font>
    <font>
      <sz val="9"/>
      <name val="Tahoma"/>
      <family val="2"/>
    </font>
    <font>
      <b/>
      <sz val="9"/>
      <name val="Calibri"/>
      <family val="2"/>
    </font>
    <font>
      <b/>
      <sz val="9.5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1"/>
      <name val="Tahoma"/>
      <family val="2"/>
    </font>
    <font>
      <b/>
      <sz val="11"/>
      <name val="Tahoma"/>
      <family val="2"/>
    </font>
    <font>
      <b/>
      <sz val="9"/>
      <name val="Calibri"/>
      <family val="1"/>
    </font>
    <font>
      <b/>
      <sz val="9.5"/>
      <name val="Calibri"/>
      <family val="1"/>
    </font>
    <font>
      <b/>
      <sz val="8"/>
      <name val="Calibri"/>
      <family val="1"/>
    </font>
    <font>
      <sz val="8"/>
      <name val="Calibri"/>
      <family val="1"/>
    </font>
    <font>
      <i/>
      <u/>
      <sz val="8"/>
      <name val="Calibri"/>
      <family val="1"/>
    </font>
    <font>
      <sz val="10"/>
      <color rgb="FF000000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9"/>
      <name val="Tahoma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41" fontId="13" fillId="0" borderId="0" applyFont="0" applyFill="0" applyBorder="0" applyAlignment="0" applyProtection="0"/>
  </cellStyleXfs>
  <cellXfs count="122">
    <xf numFmtId="0" fontId="0" fillId="0" borderId="0" xfId="0" applyFill="1" applyBorder="1" applyAlignment="1">
      <alignment horizontal="left" vertical="top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41" fontId="15" fillId="0" borderId="1" xfId="1" applyFont="1" applyFill="1" applyBorder="1" applyAlignment="1">
      <alignment horizontal="center" vertical="center" wrapText="1"/>
    </xf>
    <xf numFmtId="0" fontId="15" fillId="0" borderId="1" xfId="0" quotePrefix="1" applyFont="1" applyFill="1" applyBorder="1" applyAlignment="1">
      <alignment vertical="center" wrapText="1"/>
    </xf>
    <xf numFmtId="41" fontId="15" fillId="0" borderId="1" xfId="1" applyFont="1" applyFill="1" applyBorder="1" applyAlignment="1">
      <alignment horizontal="left" vertical="center" wrapText="1"/>
    </xf>
    <xf numFmtId="0" fontId="15" fillId="0" borderId="1" xfId="0" quotePrefix="1" applyFont="1" applyFill="1" applyBorder="1" applyAlignment="1">
      <alignment horizontal="left" vertical="center" wrapText="1"/>
    </xf>
    <xf numFmtId="1" fontId="15" fillId="0" borderId="1" xfId="0" applyNumberFormat="1" applyFont="1" applyFill="1" applyBorder="1" applyAlignment="1">
      <alignment horizontal="center" vertical="center" shrinkToFit="1"/>
    </xf>
    <xf numFmtId="2" fontId="15" fillId="0" borderId="1" xfId="0" applyNumberFormat="1" applyFont="1" applyFill="1" applyBorder="1" applyAlignment="1">
      <alignment horizontal="right" vertical="center" shrinkToFi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2" xfId="0" quotePrefix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41" fontId="15" fillId="0" borderId="2" xfId="1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center"/>
    </xf>
    <xf numFmtId="41" fontId="15" fillId="0" borderId="1" xfId="1" applyFont="1" applyFill="1" applyBorder="1" applyAlignment="1">
      <alignment horizontal="center" vertical="center" shrinkToFit="1"/>
    </xf>
    <xf numFmtId="41" fontId="15" fillId="0" borderId="1" xfId="1" applyFont="1" applyFill="1" applyBorder="1" applyAlignment="1">
      <alignment horizontal="right" vertical="center" shrinkToFit="1"/>
    </xf>
    <xf numFmtId="41" fontId="14" fillId="0" borderId="1" xfId="1" applyFont="1" applyFill="1" applyBorder="1" applyAlignment="1">
      <alignment horizontal="right" vertical="center" shrinkToFit="1"/>
    </xf>
    <xf numFmtId="4" fontId="15" fillId="0" borderId="1" xfId="0" applyNumberFormat="1" applyFont="1" applyFill="1" applyBorder="1" applyAlignment="1">
      <alignment horizontal="right" vertical="center" shrinkToFit="1"/>
    </xf>
    <xf numFmtId="41" fontId="14" fillId="0" borderId="1" xfId="1" applyFont="1" applyFill="1" applyBorder="1" applyAlignment="1">
      <alignment horizontal="center" vertical="center" shrinkToFit="1"/>
    </xf>
    <xf numFmtId="1" fontId="15" fillId="0" borderId="2" xfId="0" applyNumberFormat="1" applyFont="1" applyFill="1" applyBorder="1" applyAlignment="1">
      <alignment horizontal="center" vertical="center" shrinkToFit="1"/>
    </xf>
    <xf numFmtId="41" fontId="15" fillId="0" borderId="2" xfId="1" applyFont="1" applyFill="1" applyBorder="1" applyAlignment="1">
      <alignment horizontal="right" vertical="center" shrinkToFit="1"/>
    </xf>
    <xf numFmtId="0" fontId="15" fillId="0" borderId="8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 wrapText="1"/>
    </xf>
    <xf numFmtId="9" fontId="5" fillId="0" borderId="0" xfId="0" applyNumberFormat="1" applyFont="1" applyFill="1" applyBorder="1" applyAlignment="1">
      <alignment vertical="center" shrinkToFit="1"/>
    </xf>
    <xf numFmtId="0" fontId="15" fillId="0" borderId="12" xfId="0" applyFont="1" applyFill="1" applyBorder="1" applyAlignment="1">
      <alignment horizontal="left" vertical="center" wrapText="1"/>
    </xf>
    <xf numFmtId="41" fontId="15" fillId="0" borderId="13" xfId="1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wrapText="1"/>
    </xf>
    <xf numFmtId="41" fontId="14" fillId="0" borderId="13" xfId="1" applyFont="1" applyFill="1" applyBorder="1" applyAlignment="1">
      <alignment horizontal="right" vertical="center" shrinkToFit="1"/>
    </xf>
    <xf numFmtId="0" fontId="15" fillId="0" borderId="12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horizontal="left" vertical="center" wrapText="1"/>
    </xf>
    <xf numFmtId="41" fontId="15" fillId="0" borderId="15" xfId="1" applyFont="1" applyFill="1" applyBorder="1" applyAlignment="1">
      <alignment horizontal="center" vertical="center" shrinkToFit="1"/>
    </xf>
    <xf numFmtId="0" fontId="15" fillId="0" borderId="16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right" vertical="center" wrapText="1"/>
    </xf>
    <xf numFmtId="4" fontId="14" fillId="0" borderId="21" xfId="0" applyNumberFormat="1" applyFont="1" applyFill="1" applyBorder="1" applyAlignment="1">
      <alignment vertical="center" shrinkToFit="1"/>
    </xf>
    <xf numFmtId="0" fontId="4" fillId="0" borderId="4" xfId="0" applyFont="1" applyFill="1" applyBorder="1" applyAlignment="1">
      <alignment horizontal="left" vertical="center" wrapText="1"/>
    </xf>
    <xf numFmtId="4" fontId="15" fillId="0" borderId="2" xfId="0" applyNumberFormat="1" applyFont="1" applyFill="1" applyBorder="1" applyAlignment="1">
      <alignment horizontal="right" vertical="center" shrinkToFit="1"/>
    </xf>
    <xf numFmtId="0" fontId="15" fillId="0" borderId="22" xfId="0" applyFont="1" applyFill="1" applyBorder="1" applyAlignment="1">
      <alignment horizontal="left" vertical="center" wrapText="1"/>
    </xf>
    <xf numFmtId="0" fontId="15" fillId="0" borderId="23" xfId="0" quotePrefix="1" applyFont="1" applyFill="1" applyBorder="1" applyAlignment="1">
      <alignment vertical="center" wrapText="1"/>
    </xf>
    <xf numFmtId="41" fontId="15" fillId="0" borderId="23" xfId="1" applyFont="1" applyFill="1" applyBorder="1" applyAlignment="1">
      <alignment horizontal="center" vertical="center" shrinkToFit="1"/>
    </xf>
    <xf numFmtId="41" fontId="15" fillId="0" borderId="23" xfId="1" applyFont="1" applyFill="1" applyBorder="1" applyAlignment="1">
      <alignment horizontal="center" vertical="center" wrapText="1"/>
    </xf>
    <xf numFmtId="41" fontId="15" fillId="0" borderId="23" xfId="1" applyFont="1" applyFill="1" applyBorder="1" applyAlignment="1">
      <alignment horizontal="right" vertical="center" shrinkToFit="1"/>
    </xf>
    <xf numFmtId="41" fontId="15" fillId="0" borderId="24" xfId="1" applyFont="1" applyFill="1" applyBorder="1" applyAlignment="1">
      <alignment horizontal="center" vertical="center" shrinkToFi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vertical="center" wrapText="1"/>
    </xf>
    <xf numFmtId="41" fontId="15" fillId="0" borderId="26" xfId="1" applyFont="1" applyFill="1" applyBorder="1" applyAlignment="1">
      <alignment horizontal="center" vertical="center" shrinkToFit="1"/>
    </xf>
    <xf numFmtId="41" fontId="14" fillId="0" borderId="26" xfId="1" applyFont="1" applyFill="1" applyBorder="1" applyAlignment="1">
      <alignment horizontal="left" vertical="center" wrapText="1"/>
    </xf>
    <xf numFmtId="41" fontId="14" fillId="0" borderId="27" xfId="1" applyFont="1" applyFill="1" applyBorder="1" applyAlignment="1">
      <alignment horizontal="left" vertical="center" wrapText="1"/>
    </xf>
    <xf numFmtId="0" fontId="15" fillId="0" borderId="28" xfId="0" applyFont="1" applyFill="1" applyBorder="1" applyAlignment="1">
      <alignment horizontal="left" vertical="center" wrapText="1"/>
    </xf>
    <xf numFmtId="0" fontId="15" fillId="0" borderId="29" xfId="0" quotePrefix="1" applyFont="1" applyFill="1" applyBorder="1" applyAlignment="1">
      <alignment vertical="center" wrapText="1"/>
    </xf>
    <xf numFmtId="41" fontId="15" fillId="0" borderId="29" xfId="1" applyFont="1" applyFill="1" applyBorder="1" applyAlignment="1">
      <alignment horizontal="right" vertical="center" shrinkToFit="1"/>
    </xf>
    <xf numFmtId="41" fontId="15" fillId="0" borderId="30" xfId="1" applyFont="1" applyFill="1" applyBorder="1" applyAlignment="1">
      <alignment horizontal="center" vertical="center" shrinkToFit="1"/>
    </xf>
    <xf numFmtId="41" fontId="15" fillId="0" borderId="0" xfId="0" applyNumberFormat="1" applyFont="1" applyFill="1" applyBorder="1" applyAlignment="1">
      <alignment horizontal="left" vertical="center"/>
    </xf>
    <xf numFmtId="41" fontId="15" fillId="0" borderId="23" xfId="1" applyFont="1" applyFill="1" applyBorder="1" applyAlignment="1">
      <alignment horizontal="left" vertical="center" wrapText="1"/>
    </xf>
    <xf numFmtId="41" fontId="15" fillId="0" borderId="29" xfId="1" applyFont="1" applyFill="1" applyBorder="1" applyAlignment="1">
      <alignment horizontal="left" vertical="center" wrapText="1"/>
    </xf>
    <xf numFmtId="41" fontId="15" fillId="0" borderId="0" xfId="1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 wrapText="1"/>
    </xf>
    <xf numFmtId="41" fontId="15" fillId="0" borderId="23" xfId="1" applyFont="1" applyFill="1" applyBorder="1" applyAlignment="1">
      <alignment horizontal="center" shrinkToFit="1"/>
    </xf>
    <xf numFmtId="41" fontId="15" fillId="0" borderId="26" xfId="1" applyFont="1" applyFill="1" applyBorder="1" applyAlignment="1">
      <alignment horizontal="center" shrinkToFit="1"/>
    </xf>
    <xf numFmtId="41" fontId="15" fillId="0" borderId="1" xfId="1" applyFont="1" applyFill="1" applyBorder="1" applyAlignment="1">
      <alignment horizontal="center" wrapText="1"/>
    </xf>
    <xf numFmtId="41" fontId="15" fillId="0" borderId="1" xfId="1" applyFont="1" applyFill="1" applyBorder="1" applyAlignment="1">
      <alignment horizontal="center" shrinkToFit="1"/>
    </xf>
    <xf numFmtId="1" fontId="15" fillId="0" borderId="1" xfId="0" applyNumberFormat="1" applyFont="1" applyFill="1" applyBorder="1" applyAlignment="1">
      <alignment horizontal="center" shrinkToFit="1"/>
    </xf>
    <xf numFmtId="0" fontId="15" fillId="0" borderId="1" xfId="0" applyFont="1" applyFill="1" applyBorder="1" applyAlignment="1">
      <alignment horizontal="center" wrapText="1"/>
    </xf>
    <xf numFmtId="41" fontId="14" fillId="0" borderId="1" xfId="1" applyFont="1" applyFill="1" applyBorder="1" applyAlignment="1">
      <alignment horizontal="center" shrinkToFit="1"/>
    </xf>
    <xf numFmtId="1" fontId="15" fillId="0" borderId="2" xfId="0" applyNumberFormat="1" applyFont="1" applyFill="1" applyBorder="1" applyAlignment="1">
      <alignment horizontal="center" shrinkToFit="1"/>
    </xf>
    <xf numFmtId="0" fontId="15" fillId="0" borderId="0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vertical="center" wrapText="1"/>
    </xf>
    <xf numFmtId="41" fontId="15" fillId="0" borderId="35" xfId="1" applyFont="1" applyFill="1" applyBorder="1" applyAlignment="1">
      <alignment horizontal="center" shrinkToFit="1"/>
    </xf>
    <xf numFmtId="41" fontId="15" fillId="0" borderId="35" xfId="1" applyFont="1" applyFill="1" applyBorder="1" applyAlignment="1">
      <alignment horizontal="center" vertical="center" shrinkToFit="1"/>
    </xf>
    <xf numFmtId="41" fontId="14" fillId="0" borderId="35" xfId="1" applyFont="1" applyFill="1" applyBorder="1" applyAlignment="1">
      <alignment horizontal="left" vertical="center" wrapText="1"/>
    </xf>
    <xf numFmtId="41" fontId="14" fillId="0" borderId="36" xfId="1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vertical="center" wrapText="1"/>
    </xf>
    <xf numFmtId="1" fontId="15" fillId="0" borderId="4" xfId="0" applyNumberFormat="1" applyFont="1" applyFill="1" applyBorder="1" applyAlignment="1">
      <alignment horizontal="center" vertical="center" shrinkToFit="1"/>
    </xf>
    <xf numFmtId="1" fontId="15" fillId="0" borderId="4" xfId="0" applyNumberFormat="1" applyFont="1" applyFill="1" applyBorder="1" applyAlignment="1">
      <alignment horizontal="center" shrinkToFit="1"/>
    </xf>
    <xf numFmtId="43" fontId="15" fillId="0" borderId="0" xfId="0" applyNumberFormat="1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4" fontId="14" fillId="0" borderId="18" xfId="0" applyNumberFormat="1" applyFont="1" applyFill="1" applyBorder="1" applyAlignment="1">
      <alignment horizontal="right" vertical="center" shrinkToFit="1"/>
    </xf>
    <xf numFmtId="4" fontId="14" fillId="0" borderId="19" xfId="0" applyNumberFormat="1" applyFont="1" applyFill="1" applyBorder="1" applyAlignment="1">
      <alignment horizontal="right" vertical="center" shrinkToFit="1"/>
    </xf>
    <xf numFmtId="4" fontId="14" fillId="0" borderId="20" xfId="0" applyNumberFormat="1" applyFont="1" applyFill="1" applyBorder="1" applyAlignment="1">
      <alignment horizontal="right" vertical="center" shrinkToFi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left" vertical="center" wrapText="1"/>
    </xf>
    <xf numFmtId="6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1" fontId="15" fillId="0" borderId="1" xfId="1" applyFont="1" applyFill="1" applyBorder="1" applyAlignment="1">
      <alignment horizontal="right" shrinkToFit="1"/>
    </xf>
    <xf numFmtId="0" fontId="15" fillId="0" borderId="1" xfId="0" applyFont="1" applyFill="1" applyBorder="1" applyAlignment="1">
      <alignment horizontal="right" wrapText="1"/>
    </xf>
    <xf numFmtId="4" fontId="15" fillId="0" borderId="37" xfId="0" applyNumberFormat="1" applyFont="1" applyFill="1" applyBorder="1" applyAlignment="1">
      <alignment horizontal="right" vertical="center" shrinkToFi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194265</xdr:colOff>
      <xdr:row>0</xdr:row>
      <xdr:rowOff>110677</xdr:rowOff>
    </xdr:from>
    <xdr:ext cx="516342" cy="479873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265" y="110677"/>
          <a:ext cx="516342" cy="4798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1"/>
  <sheetViews>
    <sheetView tabSelected="1" topLeftCell="E37" zoomScale="120" zoomScaleNormal="120" workbookViewId="0">
      <selection activeCell="I53" sqref="I53"/>
    </sheetView>
  </sheetViews>
  <sheetFormatPr defaultRowHeight="11.25" x14ac:dyDescent="0.2"/>
  <cols>
    <col min="1" max="1" width="16.33203125" style="16" customWidth="1"/>
    <col min="2" max="2" width="56" style="16" customWidth="1"/>
    <col min="3" max="3" width="7.83203125" style="73" customWidth="1"/>
    <col min="4" max="4" width="8.5" style="16" customWidth="1"/>
    <col min="5" max="5" width="13.5" style="16" customWidth="1"/>
    <col min="6" max="6" width="13" style="16" customWidth="1"/>
    <col min="7" max="7" width="7.33203125" style="16" customWidth="1"/>
    <col min="8" max="8" width="8.5" style="16" customWidth="1"/>
    <col min="9" max="9" width="13.6640625" style="16" customWidth="1"/>
    <col min="10" max="10" width="14.5" style="16" customWidth="1"/>
    <col min="11" max="11" width="15.33203125" style="16" customWidth="1"/>
    <col min="12" max="12" width="20.33203125" style="16" customWidth="1"/>
    <col min="13" max="13" width="15.6640625" style="16" customWidth="1"/>
    <col min="14" max="14" width="14" style="16" customWidth="1"/>
    <col min="15" max="15" width="19.1640625" style="16" bestFit="1" customWidth="1"/>
    <col min="16" max="16" width="26.1640625" style="16" bestFit="1" customWidth="1"/>
    <col min="17" max="16384" width="9.33203125" style="16"/>
  </cols>
  <sheetData>
    <row r="1" spans="1:14" s="15" customFormat="1" ht="66" customHeight="1" x14ac:dyDescent="0.2">
      <c r="A1" s="13"/>
      <c r="B1" s="114" t="s">
        <v>639</v>
      </c>
      <c r="C1" s="115"/>
      <c r="D1" s="115"/>
      <c r="E1" s="115"/>
      <c r="F1" s="115"/>
      <c r="G1" s="115"/>
      <c r="H1" s="115"/>
      <c r="I1" s="115"/>
      <c r="J1" s="115"/>
      <c r="K1" s="64" t="s">
        <v>633</v>
      </c>
      <c r="L1" s="16"/>
    </row>
    <row r="2" spans="1:14" s="15" customFormat="1" ht="17.25" customHeight="1" x14ac:dyDescent="0.2">
      <c r="A2" s="27" t="s">
        <v>622</v>
      </c>
      <c r="B2" s="112" t="s">
        <v>618</v>
      </c>
      <c r="C2" s="112"/>
      <c r="D2" s="112"/>
      <c r="E2" s="112"/>
      <c r="F2" s="112"/>
      <c r="G2" s="112"/>
      <c r="H2" s="112"/>
      <c r="I2" s="112"/>
      <c r="J2" s="112"/>
      <c r="K2" s="112"/>
      <c r="L2" s="28"/>
    </row>
    <row r="3" spans="1:14" s="15" customFormat="1" ht="18" customHeight="1" x14ac:dyDescent="0.2">
      <c r="A3" s="27" t="s">
        <v>623</v>
      </c>
      <c r="B3" s="112" t="s">
        <v>619</v>
      </c>
      <c r="C3" s="112"/>
      <c r="D3" s="112"/>
      <c r="E3" s="112"/>
      <c r="F3" s="112"/>
      <c r="G3" s="112"/>
      <c r="H3" s="112"/>
      <c r="I3" s="112"/>
      <c r="J3" s="112"/>
      <c r="K3" s="112"/>
      <c r="L3" s="29"/>
    </row>
    <row r="4" spans="1:14" s="15" customFormat="1" ht="18" customHeight="1" x14ac:dyDescent="0.2">
      <c r="A4" s="27" t="s">
        <v>624</v>
      </c>
      <c r="B4" s="112" t="s">
        <v>620</v>
      </c>
      <c r="C4" s="112"/>
      <c r="D4" s="112"/>
      <c r="E4" s="112"/>
      <c r="F4" s="112"/>
      <c r="G4" s="112"/>
      <c r="H4" s="112"/>
      <c r="I4" s="112"/>
      <c r="J4" s="112"/>
      <c r="K4" s="112"/>
      <c r="L4" s="28"/>
    </row>
    <row r="5" spans="1:14" s="15" customFormat="1" ht="18" customHeight="1" x14ac:dyDescent="0.2">
      <c r="A5" s="27" t="s">
        <v>625</v>
      </c>
      <c r="B5" s="112" t="s">
        <v>621</v>
      </c>
      <c r="C5" s="112"/>
      <c r="D5" s="112"/>
      <c r="E5" s="112"/>
      <c r="F5" s="112"/>
      <c r="G5" s="112"/>
      <c r="H5" s="112"/>
      <c r="I5" s="112"/>
      <c r="J5" s="112"/>
      <c r="K5" s="112"/>
      <c r="L5" s="28"/>
    </row>
    <row r="6" spans="1:14" s="15" customFormat="1" ht="17.100000000000001" customHeight="1" x14ac:dyDescent="0.2">
      <c r="A6" s="116" t="s">
        <v>0</v>
      </c>
      <c r="B6" s="117" t="s">
        <v>1</v>
      </c>
      <c r="C6" s="117"/>
      <c r="D6" s="117"/>
      <c r="E6" s="117"/>
      <c r="F6" s="117" t="s">
        <v>2</v>
      </c>
      <c r="G6" s="117"/>
      <c r="H6" s="117"/>
      <c r="I6" s="117"/>
      <c r="J6" s="117"/>
      <c r="K6" s="117"/>
      <c r="L6" s="30"/>
    </row>
    <row r="7" spans="1:14" s="15" customFormat="1" ht="17.100000000000001" customHeight="1" x14ac:dyDescent="0.2">
      <c r="A7" s="116"/>
      <c r="B7" s="118" t="s">
        <v>3</v>
      </c>
      <c r="C7" s="118"/>
      <c r="D7" s="117" t="s">
        <v>4</v>
      </c>
      <c r="E7" s="117"/>
      <c r="F7" s="117" t="s">
        <v>5</v>
      </c>
      <c r="G7" s="117"/>
      <c r="H7" s="117"/>
      <c r="I7" s="117"/>
      <c r="J7" s="117" t="s">
        <v>4</v>
      </c>
      <c r="K7" s="117"/>
      <c r="L7" s="30"/>
    </row>
    <row r="8" spans="1:14" s="15" customFormat="1" ht="17.25" customHeight="1" x14ac:dyDescent="0.2">
      <c r="A8" s="43" t="s">
        <v>6</v>
      </c>
      <c r="B8" s="108" t="s">
        <v>7</v>
      </c>
      <c r="C8" s="108"/>
      <c r="D8" s="109" t="s">
        <v>8</v>
      </c>
      <c r="E8" s="109"/>
      <c r="F8" s="108" t="s">
        <v>7</v>
      </c>
      <c r="G8" s="108"/>
      <c r="H8" s="108"/>
      <c r="I8" s="108"/>
      <c r="J8" s="109" t="s">
        <v>8</v>
      </c>
      <c r="K8" s="109"/>
      <c r="L8" s="31"/>
    </row>
    <row r="9" spans="1:14" s="15" customFormat="1" ht="17.25" customHeight="1" x14ac:dyDescent="0.2">
      <c r="A9" s="43" t="s">
        <v>9</v>
      </c>
      <c r="B9" s="108" t="s">
        <v>10</v>
      </c>
      <c r="C9" s="108"/>
      <c r="D9" s="113">
        <v>66000000000</v>
      </c>
      <c r="E9" s="109"/>
      <c r="F9" s="108" t="s">
        <v>10</v>
      </c>
      <c r="G9" s="108"/>
      <c r="H9" s="108"/>
      <c r="I9" s="108"/>
      <c r="J9" s="113">
        <v>74863899000</v>
      </c>
      <c r="K9" s="109"/>
      <c r="L9" s="31"/>
    </row>
    <row r="10" spans="1:14" s="15" customFormat="1" ht="17.25" customHeight="1" x14ac:dyDescent="0.2">
      <c r="A10" s="43" t="s">
        <v>11</v>
      </c>
      <c r="B10" s="108" t="s">
        <v>12</v>
      </c>
      <c r="C10" s="108"/>
      <c r="D10" s="109" t="s">
        <v>13</v>
      </c>
      <c r="E10" s="109"/>
      <c r="F10" s="108" t="s">
        <v>12</v>
      </c>
      <c r="G10" s="108"/>
      <c r="H10" s="108"/>
      <c r="I10" s="108"/>
      <c r="J10" s="109" t="s">
        <v>13</v>
      </c>
      <c r="K10" s="109"/>
      <c r="L10" s="31"/>
    </row>
    <row r="11" spans="1:14" s="15" customFormat="1" ht="21.75" customHeight="1" x14ac:dyDescent="0.2">
      <c r="A11" s="43" t="s">
        <v>14</v>
      </c>
      <c r="B11" s="108" t="s">
        <v>15</v>
      </c>
      <c r="C11" s="108"/>
      <c r="D11" s="111">
        <v>1</v>
      </c>
      <c r="E11" s="111"/>
      <c r="F11" s="108" t="s">
        <v>15</v>
      </c>
      <c r="G11" s="108"/>
      <c r="H11" s="108"/>
      <c r="I11" s="108"/>
      <c r="J11" s="111">
        <v>1</v>
      </c>
      <c r="K11" s="111"/>
      <c r="L11" s="32"/>
    </row>
    <row r="12" spans="1:14" s="15" customFormat="1" ht="18.75" customHeight="1" x14ac:dyDescent="0.2">
      <c r="A12" s="112" t="s">
        <v>704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28"/>
    </row>
    <row r="13" spans="1:14" ht="13.5" customHeight="1" x14ac:dyDescent="0.2">
      <c r="A13" s="110" t="s">
        <v>62</v>
      </c>
      <c r="B13" s="110" t="s">
        <v>63</v>
      </c>
      <c r="C13" s="110" t="s">
        <v>64</v>
      </c>
      <c r="D13" s="110"/>
      <c r="E13" s="110"/>
      <c r="F13" s="110"/>
      <c r="G13" s="110" t="s">
        <v>65</v>
      </c>
      <c r="H13" s="110"/>
      <c r="I13" s="110"/>
      <c r="J13" s="110"/>
      <c r="K13" s="110" t="s">
        <v>66</v>
      </c>
    </row>
    <row r="14" spans="1:14" ht="14.25" customHeight="1" x14ac:dyDescent="0.2">
      <c r="A14" s="110"/>
      <c r="B14" s="110"/>
      <c r="C14" s="84" t="s">
        <v>67</v>
      </c>
      <c r="D14" s="89" t="s">
        <v>68</v>
      </c>
      <c r="E14" s="89" t="s">
        <v>69</v>
      </c>
      <c r="F14" s="89" t="s">
        <v>70</v>
      </c>
      <c r="G14" s="89" t="s">
        <v>67</v>
      </c>
      <c r="H14" s="89" t="s">
        <v>68</v>
      </c>
      <c r="I14" s="89" t="s">
        <v>69</v>
      </c>
      <c r="J14" s="89" t="s">
        <v>70</v>
      </c>
      <c r="K14" s="110"/>
    </row>
    <row r="15" spans="1:14" ht="13.7" customHeight="1" x14ac:dyDescent="0.2">
      <c r="A15" s="85" t="s">
        <v>71</v>
      </c>
      <c r="B15" s="86">
        <v>2</v>
      </c>
      <c r="C15" s="87">
        <v>3</v>
      </c>
      <c r="D15" s="86">
        <v>4</v>
      </c>
      <c r="E15" s="86">
        <v>5</v>
      </c>
      <c r="F15" s="85" t="s">
        <v>72</v>
      </c>
      <c r="G15" s="86">
        <v>7</v>
      </c>
      <c r="H15" s="86">
        <v>8</v>
      </c>
      <c r="I15" s="86">
        <v>9</v>
      </c>
      <c r="J15" s="85" t="s">
        <v>73</v>
      </c>
      <c r="K15" s="86">
        <v>11</v>
      </c>
    </row>
    <row r="16" spans="1:14" ht="13.7" customHeight="1" x14ac:dyDescent="0.2">
      <c r="A16" s="78" t="s">
        <v>487</v>
      </c>
      <c r="B16" s="79" t="s">
        <v>18</v>
      </c>
      <c r="C16" s="80"/>
      <c r="D16" s="81"/>
      <c r="E16" s="81"/>
      <c r="F16" s="82">
        <f>+F17</f>
        <v>250000000</v>
      </c>
      <c r="G16" s="81"/>
      <c r="H16" s="81"/>
      <c r="I16" s="81"/>
      <c r="J16" s="82">
        <f>+J17</f>
        <v>400000000</v>
      </c>
      <c r="K16" s="83">
        <f>+K17</f>
        <v>150000000</v>
      </c>
      <c r="M16" s="60"/>
      <c r="N16" s="60"/>
    </row>
    <row r="17" spans="1:16" x14ac:dyDescent="0.2">
      <c r="A17" s="45"/>
      <c r="B17" s="46" t="s">
        <v>626</v>
      </c>
      <c r="C17" s="65">
        <v>1</v>
      </c>
      <c r="D17" s="48" t="s">
        <v>124</v>
      </c>
      <c r="E17" s="49">
        <v>250000000</v>
      </c>
      <c r="F17" s="49">
        <f>E17*C17</f>
        <v>250000000</v>
      </c>
      <c r="G17" s="47">
        <v>1</v>
      </c>
      <c r="H17" s="48" t="str">
        <f t="shared" ref="H17:H25" si="0">+D17</f>
        <v>Tahun</v>
      </c>
      <c r="I17" s="49">
        <v>400000000</v>
      </c>
      <c r="J17" s="61">
        <f>I17*G17</f>
        <v>400000000</v>
      </c>
      <c r="K17" s="50">
        <f>J17-F17</f>
        <v>150000000</v>
      </c>
      <c r="L17" s="60"/>
    </row>
    <row r="18" spans="1:16" x14ac:dyDescent="0.2">
      <c r="A18" s="51" t="s">
        <v>636</v>
      </c>
      <c r="B18" s="52" t="s">
        <v>637</v>
      </c>
      <c r="C18" s="66"/>
      <c r="D18" s="53"/>
      <c r="E18" s="53"/>
      <c r="F18" s="54">
        <f>+F19</f>
        <v>50000000</v>
      </c>
      <c r="G18" s="53"/>
      <c r="H18" s="53"/>
      <c r="I18" s="53"/>
      <c r="J18" s="54">
        <f>+J19</f>
        <v>50000000</v>
      </c>
      <c r="K18" s="55">
        <f>+K19</f>
        <v>0</v>
      </c>
      <c r="L18" s="60"/>
    </row>
    <row r="19" spans="1:16" x14ac:dyDescent="0.2">
      <c r="A19" s="56"/>
      <c r="B19" s="57" t="s">
        <v>638</v>
      </c>
      <c r="C19" s="65">
        <v>1</v>
      </c>
      <c r="D19" s="48" t="s">
        <v>124</v>
      </c>
      <c r="E19" s="49">
        <v>50000000</v>
      </c>
      <c r="F19" s="58">
        <f>E19*C19</f>
        <v>50000000</v>
      </c>
      <c r="G19" s="47">
        <v>1</v>
      </c>
      <c r="H19" s="48" t="s">
        <v>124</v>
      </c>
      <c r="I19" s="49">
        <v>50000000</v>
      </c>
      <c r="J19" s="62">
        <f>I19*G19</f>
        <v>50000000</v>
      </c>
      <c r="K19" s="59">
        <f>J19-F19</f>
        <v>0</v>
      </c>
      <c r="L19" s="60"/>
    </row>
    <row r="20" spans="1:16" x14ac:dyDescent="0.2">
      <c r="A20" s="35" t="s">
        <v>488</v>
      </c>
      <c r="B20" s="2" t="s">
        <v>19</v>
      </c>
      <c r="C20" s="67"/>
      <c r="D20" s="3"/>
      <c r="E20" s="5"/>
      <c r="F20" s="19">
        <f>SUM(F21:F27)</f>
        <v>6285004000</v>
      </c>
      <c r="G20" s="17"/>
      <c r="H20" s="3">
        <f t="shared" si="0"/>
        <v>0</v>
      </c>
      <c r="I20" s="18"/>
      <c r="J20" s="19">
        <f>SUM(J21:J31)</f>
        <v>6800479000</v>
      </c>
      <c r="K20" s="36">
        <f>SUM(K21:K31)</f>
        <v>515475000</v>
      </c>
      <c r="L20" s="60"/>
      <c r="M20" s="63">
        <v>8178150000</v>
      </c>
      <c r="N20" s="60">
        <f>M20-J20</f>
        <v>1377671000</v>
      </c>
      <c r="O20" s="60">
        <f>M22-N20</f>
        <v>-949615813</v>
      </c>
      <c r="P20" s="60">
        <f>N20*5</f>
        <v>6888355000</v>
      </c>
    </row>
    <row r="21" spans="1:16" x14ac:dyDescent="0.2">
      <c r="A21" s="33"/>
      <c r="B21" s="4" t="s">
        <v>627</v>
      </c>
      <c r="C21" s="68">
        <v>8</v>
      </c>
      <c r="D21" s="3" t="s">
        <v>74</v>
      </c>
      <c r="E21" s="18">
        <v>4875500</v>
      </c>
      <c r="F21" s="18">
        <f t="shared" ref="F21:F55" si="1">E21*C21</f>
        <v>39004000</v>
      </c>
      <c r="G21" s="17">
        <v>6</v>
      </c>
      <c r="H21" s="3" t="str">
        <f t="shared" si="0"/>
        <v>OB</v>
      </c>
      <c r="I21" s="18">
        <v>4900000</v>
      </c>
      <c r="J21" s="5">
        <f t="shared" ref="J21:J55" si="2">I21*G21</f>
        <v>29400000</v>
      </c>
      <c r="K21" s="34">
        <f>J21-F21</f>
        <v>-9604000</v>
      </c>
      <c r="L21" s="60"/>
    </row>
    <row r="22" spans="1:16" x14ac:dyDescent="0.2">
      <c r="A22" s="33"/>
      <c r="B22" s="4" t="s">
        <v>628</v>
      </c>
      <c r="C22" s="68">
        <v>32</v>
      </c>
      <c r="D22" s="3" t="s">
        <v>74</v>
      </c>
      <c r="E22" s="18">
        <v>3562500</v>
      </c>
      <c r="F22" s="18">
        <f t="shared" si="1"/>
        <v>114000000</v>
      </c>
      <c r="G22" s="17">
        <v>24</v>
      </c>
      <c r="H22" s="3" t="str">
        <f t="shared" si="0"/>
        <v>OB</v>
      </c>
      <c r="I22" s="18">
        <v>3600000</v>
      </c>
      <c r="J22" s="5">
        <f t="shared" si="2"/>
        <v>86400000</v>
      </c>
      <c r="K22" s="34">
        <f t="shared" ref="K22:K31" si="3">J22-F22</f>
        <v>-27600000</v>
      </c>
      <c r="L22" s="60"/>
      <c r="M22" s="63">
        <v>428055187</v>
      </c>
    </row>
    <row r="23" spans="1:16" x14ac:dyDescent="0.2">
      <c r="A23" s="33"/>
      <c r="B23" s="4" t="s">
        <v>629</v>
      </c>
      <c r="C23" s="68">
        <v>72</v>
      </c>
      <c r="D23" s="3" t="s">
        <v>74</v>
      </c>
      <c r="E23" s="18">
        <v>2250000</v>
      </c>
      <c r="F23" s="18">
        <f t="shared" si="1"/>
        <v>162000000</v>
      </c>
      <c r="G23" s="17">
        <v>54</v>
      </c>
      <c r="H23" s="3" t="str">
        <f t="shared" si="0"/>
        <v>OB</v>
      </c>
      <c r="I23" s="18">
        <v>2300000</v>
      </c>
      <c r="J23" s="5">
        <f t="shared" si="2"/>
        <v>124200000</v>
      </c>
      <c r="K23" s="34">
        <f t="shared" si="3"/>
        <v>-37800000</v>
      </c>
      <c r="L23" s="60"/>
      <c r="M23" s="63">
        <v>98839125</v>
      </c>
    </row>
    <row r="24" spans="1:16" x14ac:dyDescent="0.2">
      <c r="A24" s="33"/>
      <c r="B24" s="4" t="s">
        <v>630</v>
      </c>
      <c r="C24" s="68">
        <v>2168</v>
      </c>
      <c r="D24" s="3" t="s">
        <v>74</v>
      </c>
      <c r="E24" s="18">
        <v>1625000</v>
      </c>
      <c r="F24" s="18">
        <f t="shared" si="1"/>
        <v>3523000000</v>
      </c>
      <c r="G24" s="17">
        <v>1260</v>
      </c>
      <c r="H24" s="3" t="str">
        <f t="shared" si="0"/>
        <v>OB</v>
      </c>
      <c r="I24" s="18">
        <v>1650000</v>
      </c>
      <c r="J24" s="5">
        <f t="shared" si="2"/>
        <v>2079000000</v>
      </c>
      <c r="K24" s="34">
        <f t="shared" si="3"/>
        <v>-1444000000</v>
      </c>
      <c r="L24" s="60"/>
      <c r="M24" s="60">
        <f>SUM(M22:M23)</f>
        <v>526894312</v>
      </c>
    </row>
    <row r="25" spans="1:16" x14ac:dyDescent="0.2">
      <c r="A25" s="33"/>
      <c r="B25" s="4" t="s">
        <v>631</v>
      </c>
      <c r="C25" s="68">
        <v>688</v>
      </c>
      <c r="D25" s="3" t="s">
        <v>74</v>
      </c>
      <c r="E25" s="18">
        <v>1812500</v>
      </c>
      <c r="F25" s="18">
        <f t="shared" si="1"/>
        <v>1247000000</v>
      </c>
      <c r="G25" s="17">
        <v>305</v>
      </c>
      <c r="H25" s="3" t="str">
        <f t="shared" si="0"/>
        <v>OB</v>
      </c>
      <c r="I25" s="18">
        <v>1850000</v>
      </c>
      <c r="J25" s="5">
        <f t="shared" si="2"/>
        <v>564250000</v>
      </c>
      <c r="K25" s="34">
        <f t="shared" si="3"/>
        <v>-682750000</v>
      </c>
      <c r="L25" s="60"/>
    </row>
    <row r="26" spans="1:16" x14ac:dyDescent="0.2">
      <c r="A26" s="33"/>
      <c r="B26" s="4" t="s">
        <v>632</v>
      </c>
      <c r="C26" s="68">
        <v>2</v>
      </c>
      <c r="D26" s="3" t="s">
        <v>78</v>
      </c>
      <c r="E26" s="18">
        <v>600000000</v>
      </c>
      <c r="F26" s="18">
        <f t="shared" si="1"/>
        <v>1200000000</v>
      </c>
      <c r="G26" s="17">
        <v>1</v>
      </c>
      <c r="H26" s="3" t="s">
        <v>78</v>
      </c>
      <c r="I26" s="18">
        <v>627279000</v>
      </c>
      <c r="J26" s="5">
        <f>I26*G26</f>
        <v>627279000</v>
      </c>
      <c r="K26" s="34">
        <f t="shared" si="3"/>
        <v>-572721000</v>
      </c>
      <c r="L26" s="60"/>
      <c r="M26" s="63">
        <v>626850000</v>
      </c>
    </row>
    <row r="27" spans="1:16" x14ac:dyDescent="0.2">
      <c r="A27" s="33"/>
      <c r="B27" s="4" t="s">
        <v>627</v>
      </c>
      <c r="C27" s="68">
        <v>0</v>
      </c>
      <c r="D27" s="3">
        <v>0</v>
      </c>
      <c r="E27" s="18">
        <v>0</v>
      </c>
      <c r="F27" s="18">
        <f t="shared" si="1"/>
        <v>0</v>
      </c>
      <c r="G27" s="17">
        <v>6</v>
      </c>
      <c r="H27" s="3" t="str">
        <f>+H21</f>
        <v>OB</v>
      </c>
      <c r="I27" s="18">
        <v>3675000</v>
      </c>
      <c r="J27" s="5">
        <f t="shared" ref="J27:J31" si="4">I27*G27</f>
        <v>22050000</v>
      </c>
      <c r="K27" s="34">
        <f t="shared" si="3"/>
        <v>22050000</v>
      </c>
      <c r="L27" s="60"/>
    </row>
    <row r="28" spans="1:16" x14ac:dyDescent="0.2">
      <c r="A28" s="33"/>
      <c r="B28" s="4" t="s">
        <v>628</v>
      </c>
      <c r="C28" s="68">
        <v>0</v>
      </c>
      <c r="D28" s="3">
        <v>0</v>
      </c>
      <c r="E28" s="18">
        <v>0</v>
      </c>
      <c r="F28" s="18">
        <f t="shared" si="1"/>
        <v>0</v>
      </c>
      <c r="G28" s="17">
        <v>24</v>
      </c>
      <c r="H28" s="3" t="str">
        <f t="shared" ref="H28:H31" si="5">+H22</f>
        <v>OB</v>
      </c>
      <c r="I28" s="18">
        <v>2700000</v>
      </c>
      <c r="J28" s="5">
        <f t="shared" si="4"/>
        <v>64800000</v>
      </c>
      <c r="K28" s="34">
        <f t="shared" si="3"/>
        <v>64800000</v>
      </c>
      <c r="L28" s="60"/>
    </row>
    <row r="29" spans="1:16" x14ac:dyDescent="0.2">
      <c r="A29" s="33"/>
      <c r="B29" s="4" t="s">
        <v>629</v>
      </c>
      <c r="C29" s="68">
        <v>0</v>
      </c>
      <c r="D29" s="3">
        <v>0</v>
      </c>
      <c r="E29" s="18">
        <v>0</v>
      </c>
      <c r="F29" s="18">
        <f t="shared" si="1"/>
        <v>0</v>
      </c>
      <c r="G29" s="17">
        <v>54</v>
      </c>
      <c r="H29" s="3" t="str">
        <f t="shared" si="5"/>
        <v>OB</v>
      </c>
      <c r="I29" s="18">
        <v>1725000</v>
      </c>
      <c r="J29" s="5">
        <f t="shared" si="4"/>
        <v>93150000</v>
      </c>
      <c r="K29" s="34">
        <f t="shared" si="3"/>
        <v>93150000</v>
      </c>
      <c r="L29" s="60"/>
    </row>
    <row r="30" spans="1:16" x14ac:dyDescent="0.2">
      <c r="A30" s="33"/>
      <c r="B30" s="4" t="s">
        <v>630</v>
      </c>
      <c r="C30" s="68">
        <v>0</v>
      </c>
      <c r="D30" s="3">
        <v>0</v>
      </c>
      <c r="E30" s="18">
        <v>0</v>
      </c>
      <c r="F30" s="18">
        <f t="shared" si="1"/>
        <v>0</v>
      </c>
      <c r="G30" s="17">
        <v>1800</v>
      </c>
      <c r="H30" s="3" t="str">
        <f t="shared" si="5"/>
        <v>OB</v>
      </c>
      <c r="I30" s="18">
        <v>1237500</v>
      </c>
      <c r="J30" s="5">
        <f t="shared" si="4"/>
        <v>2227500000</v>
      </c>
      <c r="K30" s="34">
        <f t="shared" si="3"/>
        <v>2227500000</v>
      </c>
      <c r="L30" s="60"/>
    </row>
    <row r="31" spans="1:16" x14ac:dyDescent="0.2">
      <c r="A31" s="33"/>
      <c r="B31" s="4" t="s">
        <v>631</v>
      </c>
      <c r="C31" s="68">
        <v>0</v>
      </c>
      <c r="D31" s="3">
        <v>0</v>
      </c>
      <c r="E31" s="18">
        <v>0</v>
      </c>
      <c r="F31" s="18">
        <v>0</v>
      </c>
      <c r="G31" s="17">
        <v>477</v>
      </c>
      <c r="H31" s="3" t="str">
        <f t="shared" si="5"/>
        <v>OB</v>
      </c>
      <c r="I31" s="18">
        <v>1850000</v>
      </c>
      <c r="J31" s="5">
        <f t="shared" si="4"/>
        <v>882450000</v>
      </c>
      <c r="K31" s="34">
        <f t="shared" si="3"/>
        <v>882450000</v>
      </c>
      <c r="L31" s="60"/>
    </row>
    <row r="32" spans="1:16" x14ac:dyDescent="0.2">
      <c r="A32" s="33"/>
      <c r="B32" s="4"/>
      <c r="C32" s="68"/>
      <c r="D32" s="3"/>
      <c r="E32" s="18"/>
      <c r="F32" s="18"/>
      <c r="G32" s="17"/>
      <c r="H32" s="3"/>
      <c r="I32" s="18"/>
      <c r="J32" s="5"/>
      <c r="K32" s="34"/>
      <c r="L32" s="60"/>
    </row>
    <row r="33" spans="1:16" x14ac:dyDescent="0.2">
      <c r="A33" s="35" t="s">
        <v>489</v>
      </c>
      <c r="B33" s="2" t="s">
        <v>20</v>
      </c>
      <c r="C33" s="68"/>
      <c r="D33" s="17"/>
      <c r="E33" s="17"/>
      <c r="F33" s="19">
        <f>SUM(F34:F35)</f>
        <v>1483875000</v>
      </c>
      <c r="G33" s="17"/>
      <c r="H33" s="17"/>
      <c r="I33" s="18"/>
      <c r="J33" s="19">
        <f>SUM(J34:J36)</f>
        <v>1539450000</v>
      </c>
      <c r="K33" s="36">
        <f>SUM(K34:K36)</f>
        <v>55575000</v>
      </c>
      <c r="L33" s="60"/>
      <c r="M33" s="63">
        <v>1793400000</v>
      </c>
      <c r="N33" s="60">
        <f>M33-J33</f>
        <v>253950000</v>
      </c>
      <c r="O33" s="60">
        <f>M23-N33</f>
        <v>-155110875</v>
      </c>
      <c r="P33" s="60">
        <f>N33*5</f>
        <v>1269750000</v>
      </c>
    </row>
    <row r="34" spans="1:16" x14ac:dyDescent="0.2">
      <c r="A34" s="33"/>
      <c r="B34" s="6" t="s">
        <v>148</v>
      </c>
      <c r="C34" s="69">
        <v>747</v>
      </c>
      <c r="D34" s="1" t="s">
        <v>74</v>
      </c>
      <c r="E34" s="20">
        <v>1625000</v>
      </c>
      <c r="F34" s="18">
        <f>E34*C34</f>
        <v>1213875000</v>
      </c>
      <c r="G34" s="7">
        <v>470</v>
      </c>
      <c r="H34" s="1" t="s">
        <v>74</v>
      </c>
      <c r="I34" s="20">
        <v>1650000</v>
      </c>
      <c r="J34" s="5">
        <f>I34*G34</f>
        <v>775500000</v>
      </c>
      <c r="K34" s="34">
        <f t="shared" ref="K34:K55" si="6">J34-F34</f>
        <v>-438375000</v>
      </c>
      <c r="L34" s="60"/>
      <c r="N34" s="60">
        <f>SUM(N20:N33)</f>
        <v>1631621000</v>
      </c>
      <c r="P34" s="60">
        <f>SUM(P20:P33)</f>
        <v>8158105000</v>
      </c>
    </row>
    <row r="35" spans="1:16" x14ac:dyDescent="0.2">
      <c r="A35" s="33"/>
      <c r="B35" s="4" t="s">
        <v>632</v>
      </c>
      <c r="C35" s="69">
        <v>2</v>
      </c>
      <c r="D35" s="3" t="s">
        <v>78</v>
      </c>
      <c r="E35" s="18">
        <v>135000000</v>
      </c>
      <c r="F35" s="18">
        <f t="shared" ref="F35:F36" si="7">E35*C35</f>
        <v>270000000</v>
      </c>
      <c r="G35" s="7">
        <v>1</v>
      </c>
      <c r="H35" s="3" t="s">
        <v>78</v>
      </c>
      <c r="I35" s="18">
        <v>135300000</v>
      </c>
      <c r="J35" s="5">
        <f t="shared" ref="J35:J36" si="8">I35*G35</f>
        <v>135300000</v>
      </c>
      <c r="K35" s="34">
        <f t="shared" si="6"/>
        <v>-134700000</v>
      </c>
      <c r="L35" s="60"/>
      <c r="N35" s="60"/>
      <c r="P35" s="60"/>
    </row>
    <row r="36" spans="1:16" x14ac:dyDescent="0.2">
      <c r="A36" s="33"/>
      <c r="B36" s="6" t="s">
        <v>148</v>
      </c>
      <c r="C36" s="119"/>
      <c r="D36" s="3"/>
      <c r="E36" s="18"/>
      <c r="F36" s="18"/>
      <c r="G36" s="7">
        <v>508</v>
      </c>
      <c r="H36" s="1" t="s">
        <v>74</v>
      </c>
      <c r="I36" s="18">
        <v>1237500</v>
      </c>
      <c r="J36" s="5">
        <f t="shared" si="8"/>
        <v>628650000</v>
      </c>
      <c r="K36" s="34">
        <f>J36-F36</f>
        <v>628650000</v>
      </c>
      <c r="L36" s="60"/>
      <c r="N36" s="60">
        <f>M24-N34</f>
        <v>-1104726688</v>
      </c>
    </row>
    <row r="37" spans="1:16" x14ac:dyDescent="0.2">
      <c r="A37" s="35" t="s">
        <v>75</v>
      </c>
      <c r="B37" s="6" t="s">
        <v>16</v>
      </c>
      <c r="C37" s="120"/>
      <c r="D37" s="1"/>
      <c r="E37" s="9"/>
      <c r="F37" s="19">
        <f>SUM(F38:F44)</f>
        <v>102821000</v>
      </c>
      <c r="G37" s="21"/>
      <c r="H37" s="21"/>
      <c r="I37" s="19"/>
      <c r="J37" s="19">
        <f>SUM(J38:J43)</f>
        <v>24500000</v>
      </c>
      <c r="K37" s="36">
        <f>SUM(K38:K43)</f>
        <v>-78320500</v>
      </c>
      <c r="L37" s="60"/>
      <c r="P37" s="63">
        <v>526894312</v>
      </c>
    </row>
    <row r="38" spans="1:16" x14ac:dyDescent="0.2">
      <c r="A38" s="33"/>
      <c r="B38" s="6" t="s">
        <v>497</v>
      </c>
      <c r="C38" s="69">
        <v>9</v>
      </c>
      <c r="D38" s="1" t="s">
        <v>74</v>
      </c>
      <c r="E38" s="20">
        <v>105000</v>
      </c>
      <c r="F38" s="18">
        <f t="shared" si="1"/>
        <v>945000</v>
      </c>
      <c r="G38" s="7">
        <v>0</v>
      </c>
      <c r="H38" s="1" t="str">
        <f t="shared" ref="H38:H43" si="9">+D38</f>
        <v>OB</v>
      </c>
      <c r="I38" s="20">
        <v>105000</v>
      </c>
      <c r="J38" s="5">
        <f t="shared" si="2"/>
        <v>0</v>
      </c>
      <c r="K38" s="34">
        <f t="shared" si="6"/>
        <v>-945000</v>
      </c>
      <c r="L38" s="60"/>
      <c r="M38" s="16" t="s">
        <v>705</v>
      </c>
      <c r="P38" s="60">
        <f>SUM(N20:N33)</f>
        <v>1631621000</v>
      </c>
    </row>
    <row r="39" spans="1:16" x14ac:dyDescent="0.2">
      <c r="A39" s="33"/>
      <c r="B39" s="6" t="s">
        <v>498</v>
      </c>
      <c r="C39" s="69">
        <v>18</v>
      </c>
      <c r="D39" s="1" t="s">
        <v>74</v>
      </c>
      <c r="E39" s="20">
        <v>200000</v>
      </c>
      <c r="F39" s="18">
        <f t="shared" si="1"/>
        <v>3600000</v>
      </c>
      <c r="G39" s="7">
        <v>0</v>
      </c>
      <c r="H39" s="1" t="str">
        <f t="shared" si="9"/>
        <v>OB</v>
      </c>
      <c r="I39" s="20">
        <v>200000</v>
      </c>
      <c r="J39" s="5">
        <f t="shared" si="2"/>
        <v>0</v>
      </c>
      <c r="K39" s="34">
        <f t="shared" si="6"/>
        <v>-3600000</v>
      </c>
      <c r="L39" s="60"/>
      <c r="M39" s="16" t="s">
        <v>706</v>
      </c>
      <c r="P39" s="60">
        <f>P38-P37</f>
        <v>1104726688</v>
      </c>
    </row>
    <row r="40" spans="1:16" x14ac:dyDescent="0.2">
      <c r="A40" s="33"/>
      <c r="B40" s="6" t="s">
        <v>499</v>
      </c>
      <c r="C40" s="69">
        <v>27</v>
      </c>
      <c r="D40" s="1" t="s">
        <v>74</v>
      </c>
      <c r="E40" s="20">
        <v>287500</v>
      </c>
      <c r="F40" s="18">
        <f t="shared" si="1"/>
        <v>7762500</v>
      </c>
      <c r="G40" s="7">
        <v>0</v>
      </c>
      <c r="H40" s="1" t="str">
        <f t="shared" si="9"/>
        <v>OB</v>
      </c>
      <c r="I40" s="20">
        <v>287500</v>
      </c>
      <c r="J40" s="5">
        <f t="shared" si="2"/>
        <v>0</v>
      </c>
      <c r="K40" s="34">
        <f t="shared" si="6"/>
        <v>-7762500</v>
      </c>
      <c r="L40" s="60"/>
      <c r="P40" s="63">
        <v>702525750</v>
      </c>
    </row>
    <row r="41" spans="1:16" x14ac:dyDescent="0.2">
      <c r="A41" s="33"/>
      <c r="B41" s="6" t="s">
        <v>500</v>
      </c>
      <c r="C41" s="69">
        <v>9</v>
      </c>
      <c r="D41" s="1" t="s">
        <v>74</v>
      </c>
      <c r="E41" s="20">
        <v>107000</v>
      </c>
      <c r="F41" s="18">
        <f t="shared" si="1"/>
        <v>963000</v>
      </c>
      <c r="G41" s="7">
        <v>0</v>
      </c>
      <c r="H41" s="1" t="str">
        <f t="shared" si="9"/>
        <v>OB</v>
      </c>
      <c r="I41" s="20">
        <v>107000</v>
      </c>
      <c r="J41" s="5">
        <f t="shared" si="2"/>
        <v>0</v>
      </c>
      <c r="K41" s="34">
        <f t="shared" si="6"/>
        <v>-963000</v>
      </c>
      <c r="L41" s="60"/>
      <c r="M41" s="16" t="s">
        <v>707</v>
      </c>
      <c r="P41" s="63">
        <f>P40-P38</f>
        <v>-929095250</v>
      </c>
    </row>
    <row r="42" spans="1:16" x14ac:dyDescent="0.2">
      <c r="A42" s="33"/>
      <c r="B42" s="6" t="s">
        <v>501</v>
      </c>
      <c r="C42" s="69">
        <v>9</v>
      </c>
      <c r="D42" s="1" t="s">
        <v>74</v>
      </c>
      <c r="E42" s="20">
        <v>750000</v>
      </c>
      <c r="F42" s="18">
        <f t="shared" si="1"/>
        <v>6750000</v>
      </c>
      <c r="G42" s="7">
        <v>2</v>
      </c>
      <c r="H42" s="1" t="str">
        <f t="shared" si="9"/>
        <v>OB</v>
      </c>
      <c r="I42" s="20">
        <v>750000</v>
      </c>
      <c r="J42" s="5">
        <f t="shared" si="2"/>
        <v>1500000</v>
      </c>
      <c r="K42" s="34">
        <f t="shared" si="6"/>
        <v>-5250000</v>
      </c>
      <c r="L42" s="60"/>
    </row>
    <row r="43" spans="1:16" x14ac:dyDescent="0.2">
      <c r="A43" s="33"/>
      <c r="B43" s="6" t="s">
        <v>502</v>
      </c>
      <c r="C43" s="69">
        <v>72</v>
      </c>
      <c r="D43" s="1" t="s">
        <v>74</v>
      </c>
      <c r="E43" s="20">
        <v>1150000</v>
      </c>
      <c r="F43" s="18">
        <f t="shared" si="1"/>
        <v>82800000</v>
      </c>
      <c r="G43" s="7">
        <v>20</v>
      </c>
      <c r="H43" s="1" t="str">
        <f t="shared" si="9"/>
        <v>OB</v>
      </c>
      <c r="I43" s="20">
        <v>1150000</v>
      </c>
      <c r="J43" s="5">
        <f t="shared" si="2"/>
        <v>23000000</v>
      </c>
      <c r="K43" s="34">
        <f t="shared" si="6"/>
        <v>-59800000</v>
      </c>
      <c r="L43" s="60"/>
    </row>
    <row r="44" spans="1:16" x14ac:dyDescent="0.2">
      <c r="A44" s="33"/>
      <c r="B44" s="4" t="s">
        <v>640</v>
      </c>
      <c r="C44" s="68">
        <v>1</v>
      </c>
      <c r="D44" s="3" t="s">
        <v>124</v>
      </c>
      <c r="E44" s="18">
        <v>500</v>
      </c>
      <c r="F44" s="18">
        <f t="shared" si="1"/>
        <v>500</v>
      </c>
      <c r="G44" s="7"/>
      <c r="H44" s="1"/>
      <c r="I44" s="20"/>
      <c r="J44" s="5"/>
      <c r="K44" s="34"/>
      <c r="L44" s="60"/>
    </row>
    <row r="45" spans="1:16" x14ac:dyDescent="0.2">
      <c r="A45" s="35" t="s">
        <v>76</v>
      </c>
      <c r="B45" s="6" t="s">
        <v>17</v>
      </c>
      <c r="C45" s="70"/>
      <c r="D45" s="1"/>
      <c r="E45" s="9"/>
      <c r="F45" s="19">
        <f>SUM(F46:F55)</f>
        <v>27143330000</v>
      </c>
      <c r="G45" s="21"/>
      <c r="H45" s="21"/>
      <c r="I45" s="19"/>
      <c r="J45" s="19">
        <f>SUM(J46:J55)</f>
        <v>30641600000.400002</v>
      </c>
      <c r="K45" s="36">
        <f>SUM(K46:K55)</f>
        <v>3498270000.3999996</v>
      </c>
      <c r="L45" s="60"/>
      <c r="M45" s="63">
        <v>30641600000</v>
      </c>
      <c r="N45" s="60">
        <f>M45-J45</f>
        <v>-0.40000152587890625</v>
      </c>
      <c r="O45" s="16">
        <v>7</v>
      </c>
      <c r="P45" s="60">
        <f>N45/O45</f>
        <v>-5.7143075125558038E-2</v>
      </c>
    </row>
    <row r="46" spans="1:16" ht="12.75" customHeight="1" x14ac:dyDescent="0.2">
      <c r="A46" s="33"/>
      <c r="B46" s="6" t="s">
        <v>503</v>
      </c>
      <c r="C46" s="69">
        <v>27</v>
      </c>
      <c r="D46" s="1" t="s">
        <v>77</v>
      </c>
      <c r="E46" s="20">
        <v>150000</v>
      </c>
      <c r="F46" s="18">
        <f t="shared" si="1"/>
        <v>4050000</v>
      </c>
      <c r="G46" s="69">
        <v>27</v>
      </c>
      <c r="H46" s="1" t="s">
        <v>77</v>
      </c>
      <c r="I46" s="20">
        <v>150000</v>
      </c>
      <c r="J46" s="5">
        <f t="shared" si="2"/>
        <v>4050000</v>
      </c>
      <c r="K46" s="34">
        <f t="shared" si="6"/>
        <v>0</v>
      </c>
      <c r="L46" s="60"/>
    </row>
    <row r="47" spans="1:16" x14ac:dyDescent="0.2">
      <c r="A47" s="33"/>
      <c r="B47" s="6" t="s">
        <v>641</v>
      </c>
      <c r="C47" s="69">
        <v>9</v>
      </c>
      <c r="D47" s="1" t="s">
        <v>78</v>
      </c>
      <c r="E47" s="20">
        <v>3000000000</v>
      </c>
      <c r="F47" s="18">
        <f t="shared" si="1"/>
        <v>27000000000</v>
      </c>
      <c r="G47" s="69">
        <v>6</v>
      </c>
      <c r="H47" s="1" t="s">
        <v>78</v>
      </c>
      <c r="I47" s="20">
        <v>2900000000</v>
      </c>
      <c r="J47" s="5">
        <f t="shared" si="2"/>
        <v>17400000000</v>
      </c>
      <c r="K47" s="34">
        <f t="shared" si="6"/>
        <v>-9600000000</v>
      </c>
      <c r="L47" s="60"/>
      <c r="M47" s="63">
        <v>2476000000</v>
      </c>
      <c r="N47" s="16">
        <v>2</v>
      </c>
      <c r="O47" s="60">
        <f>M47*N47</f>
        <v>4952000000</v>
      </c>
    </row>
    <row r="48" spans="1:16" x14ac:dyDescent="0.2">
      <c r="A48" s="33"/>
      <c r="B48" s="6" t="s">
        <v>642</v>
      </c>
      <c r="C48" s="69"/>
      <c r="D48" s="1"/>
      <c r="E48" s="20"/>
      <c r="F48" s="18"/>
      <c r="G48" s="69">
        <v>7</v>
      </c>
      <c r="H48" s="1" t="s">
        <v>78</v>
      </c>
      <c r="I48" s="20">
        <v>1875582857.2</v>
      </c>
      <c r="J48" s="5">
        <f t="shared" si="2"/>
        <v>13129080000.4</v>
      </c>
      <c r="K48" s="34">
        <f t="shared" si="6"/>
        <v>13129080000.4</v>
      </c>
      <c r="L48" s="60"/>
      <c r="M48" s="63">
        <v>1846207000</v>
      </c>
      <c r="N48" s="16">
        <v>5</v>
      </c>
      <c r="O48" s="60">
        <f>M48*N48</f>
        <v>9231035000</v>
      </c>
    </row>
    <row r="49" spans="1:15" ht="12.75" customHeight="1" x14ac:dyDescent="0.2">
      <c r="A49" s="33"/>
      <c r="B49" s="6" t="s">
        <v>149</v>
      </c>
      <c r="C49" s="7">
        <v>42</v>
      </c>
      <c r="D49" s="1" t="s">
        <v>77</v>
      </c>
      <c r="E49" s="20">
        <v>250000</v>
      </c>
      <c r="F49" s="18">
        <f t="shared" si="1"/>
        <v>10500000</v>
      </c>
      <c r="G49" s="7">
        <v>42</v>
      </c>
      <c r="H49" s="1" t="s">
        <v>77</v>
      </c>
      <c r="I49" s="20">
        <v>250000</v>
      </c>
      <c r="J49" s="5">
        <f t="shared" si="2"/>
        <v>10500000</v>
      </c>
      <c r="K49" s="34">
        <f t="shared" si="6"/>
        <v>0</v>
      </c>
      <c r="L49" s="60"/>
      <c r="M49" s="63">
        <f>O49/N49</f>
        <v>2026147857.1428571</v>
      </c>
      <c r="N49" s="16">
        <v>7</v>
      </c>
      <c r="O49" s="60">
        <f>SUM(O47:O48)</f>
        <v>14183035000</v>
      </c>
    </row>
    <row r="50" spans="1:15" ht="12.75" customHeight="1" x14ac:dyDescent="0.2">
      <c r="A50" s="33"/>
      <c r="B50" s="6" t="s">
        <v>150</v>
      </c>
      <c r="C50" s="69">
        <v>335</v>
      </c>
      <c r="D50" s="1" t="s">
        <v>79</v>
      </c>
      <c r="E50" s="20">
        <v>60000</v>
      </c>
      <c r="F50" s="18">
        <f t="shared" si="1"/>
        <v>20100000</v>
      </c>
      <c r="G50" s="69">
        <v>168</v>
      </c>
      <c r="H50" s="1" t="s">
        <v>79</v>
      </c>
      <c r="I50" s="20">
        <v>60000</v>
      </c>
      <c r="J50" s="5">
        <f t="shared" si="2"/>
        <v>10080000</v>
      </c>
      <c r="K50" s="34">
        <f t="shared" si="6"/>
        <v>-10020000</v>
      </c>
      <c r="L50" s="60"/>
      <c r="M50" s="63">
        <v>629322000</v>
      </c>
      <c r="N50" s="16">
        <v>5</v>
      </c>
      <c r="O50" s="60">
        <f>M50*N50</f>
        <v>3146610000</v>
      </c>
    </row>
    <row r="51" spans="1:15" ht="12.75" customHeight="1" x14ac:dyDescent="0.2">
      <c r="A51" s="33"/>
      <c r="B51" s="6" t="s">
        <v>151</v>
      </c>
      <c r="C51" s="69">
        <v>67</v>
      </c>
      <c r="D51" s="1" t="s">
        <v>77</v>
      </c>
      <c r="E51" s="20">
        <v>50000</v>
      </c>
      <c r="F51" s="18">
        <f t="shared" si="1"/>
        <v>3350000</v>
      </c>
      <c r="G51" s="69">
        <v>34</v>
      </c>
      <c r="H51" s="1" t="s">
        <v>77</v>
      </c>
      <c r="I51" s="20">
        <v>50000</v>
      </c>
      <c r="J51" s="5">
        <f t="shared" si="2"/>
        <v>1700000</v>
      </c>
      <c r="K51" s="34">
        <f t="shared" si="6"/>
        <v>-1650000</v>
      </c>
      <c r="L51" s="60"/>
    </row>
    <row r="52" spans="1:15" ht="12.75" customHeight="1" x14ac:dyDescent="0.2">
      <c r="A52" s="33"/>
      <c r="B52" s="6" t="s">
        <v>152</v>
      </c>
      <c r="C52" s="69">
        <v>80</v>
      </c>
      <c r="D52" s="1" t="s">
        <v>77</v>
      </c>
      <c r="E52" s="20">
        <v>37500</v>
      </c>
      <c r="F52" s="18">
        <f t="shared" si="1"/>
        <v>3000000</v>
      </c>
      <c r="G52" s="69">
        <v>40</v>
      </c>
      <c r="H52" s="1" t="s">
        <v>77</v>
      </c>
      <c r="I52" s="20">
        <v>37500</v>
      </c>
      <c r="J52" s="5">
        <f t="shared" si="2"/>
        <v>1500000</v>
      </c>
      <c r="K52" s="34">
        <f t="shared" si="6"/>
        <v>-1500000</v>
      </c>
      <c r="L52" s="60"/>
      <c r="M52" s="16">
        <f>336/2</f>
        <v>168</v>
      </c>
    </row>
    <row r="53" spans="1:15" ht="12.75" customHeight="1" x14ac:dyDescent="0.2">
      <c r="A53" s="33"/>
      <c r="B53" s="6" t="s">
        <v>153</v>
      </c>
      <c r="C53" s="69">
        <v>447</v>
      </c>
      <c r="D53" s="1" t="s">
        <v>77</v>
      </c>
      <c r="E53" s="20">
        <v>150000</v>
      </c>
      <c r="F53" s="18">
        <f t="shared" si="1"/>
        <v>67050000</v>
      </c>
      <c r="G53" s="69">
        <v>447</v>
      </c>
      <c r="H53" s="1" t="s">
        <v>77</v>
      </c>
      <c r="I53" s="20">
        <v>150000</v>
      </c>
      <c r="J53" s="5">
        <f t="shared" si="2"/>
        <v>67050000</v>
      </c>
      <c r="K53" s="34">
        <f t="shared" si="6"/>
        <v>0</v>
      </c>
      <c r="L53" s="60"/>
    </row>
    <row r="54" spans="1:15" x14ac:dyDescent="0.2">
      <c r="A54" s="33"/>
      <c r="B54" s="6" t="s">
        <v>154</v>
      </c>
      <c r="C54" s="69">
        <v>336</v>
      </c>
      <c r="D54" s="1" t="s">
        <v>79</v>
      </c>
      <c r="E54" s="20">
        <v>55000</v>
      </c>
      <c r="F54" s="18">
        <f t="shared" si="1"/>
        <v>18480000</v>
      </c>
      <c r="G54" s="69">
        <v>168</v>
      </c>
      <c r="H54" s="1" t="s">
        <v>79</v>
      </c>
      <c r="I54" s="20">
        <v>55000</v>
      </c>
      <c r="J54" s="5">
        <f t="shared" si="2"/>
        <v>9240000</v>
      </c>
      <c r="K54" s="34">
        <f t="shared" si="6"/>
        <v>-9240000</v>
      </c>
      <c r="L54" s="60"/>
    </row>
    <row r="55" spans="1:15" x14ac:dyDescent="0.2">
      <c r="A55" s="33"/>
      <c r="B55" s="6" t="s">
        <v>155</v>
      </c>
      <c r="C55" s="69">
        <v>336</v>
      </c>
      <c r="D55" s="1" t="s">
        <v>79</v>
      </c>
      <c r="E55" s="20">
        <v>50000</v>
      </c>
      <c r="F55" s="18">
        <f t="shared" si="1"/>
        <v>16800000</v>
      </c>
      <c r="G55" s="69">
        <v>168</v>
      </c>
      <c r="H55" s="1" t="s">
        <v>79</v>
      </c>
      <c r="I55" s="20">
        <v>50000</v>
      </c>
      <c r="J55" s="5">
        <f t="shared" si="2"/>
        <v>8400000</v>
      </c>
      <c r="K55" s="34">
        <f t="shared" si="6"/>
        <v>-8400000</v>
      </c>
      <c r="L55" s="60"/>
    </row>
    <row r="56" spans="1:15" x14ac:dyDescent="0.2">
      <c r="A56" s="35" t="s">
        <v>80</v>
      </c>
      <c r="B56" s="2" t="s">
        <v>21</v>
      </c>
      <c r="C56" s="70"/>
      <c r="D56" s="1"/>
      <c r="E56" s="9"/>
      <c r="F56" s="19">
        <f>SUM(F57:F60)</f>
        <v>121600000</v>
      </c>
      <c r="G56" s="21"/>
      <c r="H56" s="21"/>
      <c r="I56" s="19"/>
      <c r="J56" s="19">
        <f>SUM(J57:J60)</f>
        <v>121600000</v>
      </c>
      <c r="K56" s="36">
        <f>SUM(K57:K60)</f>
        <v>0</v>
      </c>
      <c r="L56" s="60"/>
    </row>
    <row r="57" spans="1:15" x14ac:dyDescent="0.2">
      <c r="A57" s="33"/>
      <c r="B57" s="4" t="s">
        <v>166</v>
      </c>
      <c r="C57" s="69">
        <v>2100</v>
      </c>
      <c r="D57" s="1" t="s">
        <v>81</v>
      </c>
      <c r="E57" s="20">
        <v>10000</v>
      </c>
      <c r="F57" s="18">
        <f t="shared" ref="F57:F122" si="10">E57*C57</f>
        <v>21000000</v>
      </c>
      <c r="G57" s="69">
        <v>2100</v>
      </c>
      <c r="H57" s="1" t="s">
        <v>81</v>
      </c>
      <c r="I57" s="20">
        <v>10000</v>
      </c>
      <c r="J57" s="5">
        <f t="shared" ref="J57:J122" si="11">I57*G57</f>
        <v>21000000</v>
      </c>
      <c r="K57" s="34">
        <f t="shared" ref="K57:K122" si="12">J57-F57</f>
        <v>0</v>
      </c>
      <c r="L57" s="60"/>
    </row>
    <row r="58" spans="1:15" x14ac:dyDescent="0.2">
      <c r="A58" s="33"/>
      <c r="B58" s="4" t="s">
        <v>167</v>
      </c>
      <c r="C58" s="69">
        <v>1800</v>
      </c>
      <c r="D58" s="1" t="s">
        <v>81</v>
      </c>
      <c r="E58" s="20">
        <v>7000</v>
      </c>
      <c r="F58" s="18">
        <f t="shared" si="10"/>
        <v>12600000</v>
      </c>
      <c r="G58" s="69">
        <v>1800</v>
      </c>
      <c r="H58" s="1" t="s">
        <v>81</v>
      </c>
      <c r="I58" s="20">
        <v>7000</v>
      </c>
      <c r="J58" s="5">
        <f t="shared" si="11"/>
        <v>12600000</v>
      </c>
      <c r="K58" s="34">
        <f t="shared" si="12"/>
        <v>0</v>
      </c>
      <c r="L58" s="60"/>
    </row>
    <row r="59" spans="1:15" ht="14.25" customHeight="1" x14ac:dyDescent="0.2">
      <c r="A59" s="33"/>
      <c r="B59" s="4" t="s">
        <v>168</v>
      </c>
      <c r="C59" s="69">
        <v>2500</v>
      </c>
      <c r="D59" s="1" t="s">
        <v>81</v>
      </c>
      <c r="E59" s="20">
        <v>10000</v>
      </c>
      <c r="F59" s="18">
        <f t="shared" si="10"/>
        <v>25000000</v>
      </c>
      <c r="G59" s="69">
        <v>2500</v>
      </c>
      <c r="H59" s="1" t="s">
        <v>81</v>
      </c>
      <c r="I59" s="20">
        <v>10000</v>
      </c>
      <c r="J59" s="5">
        <f t="shared" si="11"/>
        <v>25000000</v>
      </c>
      <c r="K59" s="34">
        <f t="shared" si="12"/>
        <v>0</v>
      </c>
      <c r="L59" s="60"/>
    </row>
    <row r="60" spans="1:15" ht="14.25" customHeight="1" x14ac:dyDescent="0.2">
      <c r="A60" s="33"/>
      <c r="B60" s="4" t="s">
        <v>169</v>
      </c>
      <c r="C60" s="69">
        <v>4500</v>
      </c>
      <c r="D60" s="1" t="s">
        <v>81</v>
      </c>
      <c r="E60" s="20">
        <v>14000</v>
      </c>
      <c r="F60" s="18">
        <f t="shared" si="10"/>
        <v>63000000</v>
      </c>
      <c r="G60" s="69">
        <v>4500</v>
      </c>
      <c r="H60" s="1" t="s">
        <v>81</v>
      </c>
      <c r="I60" s="20">
        <v>14000</v>
      </c>
      <c r="J60" s="5">
        <f t="shared" si="11"/>
        <v>63000000</v>
      </c>
      <c r="K60" s="34">
        <f t="shared" si="12"/>
        <v>0</v>
      </c>
      <c r="L60" s="60"/>
    </row>
    <row r="61" spans="1:15" x14ac:dyDescent="0.2">
      <c r="A61" s="35" t="s">
        <v>82</v>
      </c>
      <c r="B61" s="4" t="s">
        <v>22</v>
      </c>
      <c r="C61" s="70"/>
      <c r="D61" s="1"/>
      <c r="E61" s="9"/>
      <c r="F61" s="19">
        <f>SUM(F62:F63)</f>
        <v>280750000</v>
      </c>
      <c r="G61" s="21"/>
      <c r="H61" s="21"/>
      <c r="I61" s="19"/>
      <c r="J61" s="36">
        <f>SUM(J62:J65)</f>
        <v>293064000</v>
      </c>
      <c r="K61" s="36">
        <f>SUM(K62:K65)</f>
        <v>12314000</v>
      </c>
      <c r="L61" s="60"/>
    </row>
    <row r="62" spans="1:15" x14ac:dyDescent="0.2">
      <c r="A62" s="33"/>
      <c r="B62" s="4" t="s">
        <v>528</v>
      </c>
      <c r="C62" s="69">
        <v>230</v>
      </c>
      <c r="D62" s="1" t="s">
        <v>83</v>
      </c>
      <c r="E62" s="20">
        <v>1025000</v>
      </c>
      <c r="F62" s="18">
        <f t="shared" si="10"/>
        <v>235750000</v>
      </c>
      <c r="G62" s="7">
        <v>0</v>
      </c>
      <c r="H62" s="1" t="s">
        <v>83</v>
      </c>
      <c r="I62" s="20">
        <v>1025000</v>
      </c>
      <c r="J62" s="5">
        <f t="shared" si="11"/>
        <v>0</v>
      </c>
      <c r="K62" s="34">
        <f t="shared" si="12"/>
        <v>-235750000</v>
      </c>
      <c r="L62" s="60"/>
    </row>
    <row r="63" spans="1:15" x14ac:dyDescent="0.2">
      <c r="A63" s="33"/>
      <c r="B63" s="4" t="s">
        <v>529</v>
      </c>
      <c r="C63" s="69">
        <v>200</v>
      </c>
      <c r="D63" s="1" t="s">
        <v>83</v>
      </c>
      <c r="E63" s="20">
        <v>225000</v>
      </c>
      <c r="F63" s="18">
        <f t="shared" si="10"/>
        <v>45000000</v>
      </c>
      <c r="G63" s="7">
        <v>0</v>
      </c>
      <c r="H63" s="1" t="s">
        <v>83</v>
      </c>
      <c r="I63" s="20">
        <v>225000</v>
      </c>
      <c r="J63" s="5">
        <f t="shared" si="11"/>
        <v>0</v>
      </c>
      <c r="K63" s="34">
        <f t="shared" si="12"/>
        <v>-45000000</v>
      </c>
      <c r="L63" s="60"/>
    </row>
    <row r="64" spans="1:15" x14ac:dyDescent="0.2">
      <c r="A64" s="33"/>
      <c r="B64" s="4" t="s">
        <v>643</v>
      </c>
      <c r="C64" s="69"/>
      <c r="D64" s="1"/>
      <c r="E64" s="20"/>
      <c r="F64" s="18"/>
      <c r="G64" s="7">
        <v>1</v>
      </c>
      <c r="H64" s="1" t="s">
        <v>78</v>
      </c>
      <c r="I64" s="20">
        <v>17214000</v>
      </c>
      <c r="J64" s="5">
        <f t="shared" si="11"/>
        <v>17214000</v>
      </c>
      <c r="K64" s="34">
        <f t="shared" si="12"/>
        <v>17214000</v>
      </c>
      <c r="L64" s="60"/>
    </row>
    <row r="65" spans="1:12" x14ac:dyDescent="0.2">
      <c r="A65" s="33"/>
      <c r="B65" s="4" t="s">
        <v>644</v>
      </c>
      <c r="C65" s="69"/>
      <c r="D65" s="1"/>
      <c r="E65" s="20"/>
      <c r="F65" s="18"/>
      <c r="G65" s="7">
        <v>18390</v>
      </c>
      <c r="H65" s="1" t="s">
        <v>645</v>
      </c>
      <c r="I65" s="20">
        <v>15000</v>
      </c>
      <c r="J65" s="5">
        <f t="shared" si="11"/>
        <v>275850000</v>
      </c>
      <c r="K65" s="34">
        <f t="shared" si="12"/>
        <v>275850000</v>
      </c>
      <c r="L65" s="60"/>
    </row>
    <row r="66" spans="1:12" x14ac:dyDescent="0.2">
      <c r="A66" s="35" t="s">
        <v>84</v>
      </c>
      <c r="B66" s="4" t="s">
        <v>23</v>
      </c>
      <c r="C66" s="70"/>
      <c r="D66" s="1"/>
      <c r="E66" s="9"/>
      <c r="F66" s="19">
        <f>SUM(F67:F211)</f>
        <v>950291750</v>
      </c>
      <c r="G66" s="21"/>
      <c r="H66" s="21"/>
      <c r="I66" s="19"/>
      <c r="J66" s="19">
        <f>SUM(J67:J211)</f>
        <v>960322000</v>
      </c>
      <c r="K66" s="36">
        <f>SUM(K67:K211)</f>
        <v>10030250</v>
      </c>
      <c r="L66" s="60"/>
    </row>
    <row r="67" spans="1:12" x14ac:dyDescent="0.2">
      <c r="A67" s="33"/>
      <c r="B67" s="4" t="s">
        <v>530</v>
      </c>
      <c r="C67" s="69">
        <v>65</v>
      </c>
      <c r="D67" s="1" t="s">
        <v>85</v>
      </c>
      <c r="E67" s="20">
        <v>10000</v>
      </c>
      <c r="F67" s="18">
        <f t="shared" si="10"/>
        <v>650000</v>
      </c>
      <c r="G67" s="69">
        <v>65</v>
      </c>
      <c r="H67" s="1" t="s">
        <v>85</v>
      </c>
      <c r="I67" s="20">
        <v>10000</v>
      </c>
      <c r="J67" s="5">
        <f t="shared" si="11"/>
        <v>650000</v>
      </c>
      <c r="K67" s="34">
        <f t="shared" si="12"/>
        <v>0</v>
      </c>
      <c r="L67" s="60"/>
    </row>
    <row r="68" spans="1:12" x14ac:dyDescent="0.2">
      <c r="A68" s="33"/>
      <c r="B68" s="4" t="s">
        <v>170</v>
      </c>
      <c r="C68" s="69">
        <v>1200</v>
      </c>
      <c r="D68" s="1" t="s">
        <v>24</v>
      </c>
      <c r="E68" s="8">
        <v>250</v>
      </c>
      <c r="F68" s="18">
        <f t="shared" si="10"/>
        <v>300000</v>
      </c>
      <c r="G68" s="69">
        <v>1200</v>
      </c>
      <c r="H68" s="1" t="s">
        <v>24</v>
      </c>
      <c r="I68" s="8">
        <v>250</v>
      </c>
      <c r="J68" s="5">
        <f t="shared" si="11"/>
        <v>300000</v>
      </c>
      <c r="K68" s="34">
        <f t="shared" si="12"/>
        <v>0</v>
      </c>
      <c r="L68" s="60"/>
    </row>
    <row r="69" spans="1:12" x14ac:dyDescent="0.2">
      <c r="A69" s="33"/>
      <c r="B69" s="4" t="s">
        <v>531</v>
      </c>
      <c r="C69" s="69">
        <v>24</v>
      </c>
      <c r="D69" s="1" t="s">
        <v>85</v>
      </c>
      <c r="E69" s="20">
        <v>150000</v>
      </c>
      <c r="F69" s="18">
        <f t="shared" si="10"/>
        <v>3600000</v>
      </c>
      <c r="G69" s="69">
        <v>24</v>
      </c>
      <c r="H69" s="1" t="s">
        <v>85</v>
      </c>
      <c r="I69" s="20">
        <v>150000</v>
      </c>
      <c r="J69" s="5">
        <f t="shared" si="11"/>
        <v>3600000</v>
      </c>
      <c r="K69" s="34">
        <f t="shared" si="12"/>
        <v>0</v>
      </c>
      <c r="L69" s="60"/>
    </row>
    <row r="70" spans="1:12" x14ac:dyDescent="0.2">
      <c r="A70" s="33"/>
      <c r="B70" s="4" t="s">
        <v>171</v>
      </c>
      <c r="C70" s="69">
        <v>24</v>
      </c>
      <c r="D70" s="1" t="s">
        <v>85</v>
      </c>
      <c r="E70" s="20">
        <v>100000</v>
      </c>
      <c r="F70" s="18">
        <f t="shared" si="10"/>
        <v>2400000</v>
      </c>
      <c r="G70" s="69">
        <v>24</v>
      </c>
      <c r="H70" s="1" t="s">
        <v>85</v>
      </c>
      <c r="I70" s="20">
        <v>100000</v>
      </c>
      <c r="J70" s="5">
        <f t="shared" si="11"/>
        <v>2400000</v>
      </c>
      <c r="K70" s="34">
        <f t="shared" si="12"/>
        <v>0</v>
      </c>
      <c r="L70" s="60"/>
    </row>
    <row r="71" spans="1:12" x14ac:dyDescent="0.2">
      <c r="A71" s="33"/>
      <c r="B71" s="4" t="s">
        <v>172</v>
      </c>
      <c r="C71" s="69">
        <v>1000</v>
      </c>
      <c r="D71" s="1" t="s">
        <v>24</v>
      </c>
      <c r="E71" s="20">
        <v>4000</v>
      </c>
      <c r="F71" s="18">
        <f t="shared" si="10"/>
        <v>4000000</v>
      </c>
      <c r="G71" s="69">
        <v>2000</v>
      </c>
      <c r="H71" s="1" t="s">
        <v>24</v>
      </c>
      <c r="I71" s="20">
        <v>4000</v>
      </c>
      <c r="J71" s="5">
        <f t="shared" si="11"/>
        <v>8000000</v>
      </c>
      <c r="K71" s="34">
        <f t="shared" si="12"/>
        <v>4000000</v>
      </c>
      <c r="L71" s="60"/>
    </row>
    <row r="72" spans="1:12" x14ac:dyDescent="0.2">
      <c r="A72" s="33"/>
      <c r="B72" s="4" t="s">
        <v>173</v>
      </c>
      <c r="C72" s="69">
        <v>2000</v>
      </c>
      <c r="D72" s="1" t="s">
        <v>24</v>
      </c>
      <c r="E72" s="20">
        <v>3000</v>
      </c>
      <c r="F72" s="18">
        <f t="shared" si="10"/>
        <v>6000000</v>
      </c>
      <c r="G72" s="69">
        <v>2000</v>
      </c>
      <c r="H72" s="1" t="s">
        <v>24</v>
      </c>
      <c r="I72" s="20">
        <v>3000</v>
      </c>
      <c r="J72" s="5">
        <f t="shared" si="11"/>
        <v>6000000</v>
      </c>
      <c r="K72" s="34">
        <f t="shared" si="12"/>
        <v>0</v>
      </c>
      <c r="L72" s="60"/>
    </row>
    <row r="73" spans="1:12" x14ac:dyDescent="0.2">
      <c r="A73" s="33"/>
      <c r="B73" s="4" t="s">
        <v>174</v>
      </c>
      <c r="C73" s="69">
        <v>6000</v>
      </c>
      <c r="D73" s="1" t="s">
        <v>24</v>
      </c>
      <c r="E73" s="20">
        <v>2750</v>
      </c>
      <c r="F73" s="18">
        <f t="shared" si="10"/>
        <v>16500000</v>
      </c>
      <c r="G73" s="69">
        <v>6000</v>
      </c>
      <c r="H73" s="1" t="s">
        <v>24</v>
      </c>
      <c r="I73" s="20">
        <v>2750</v>
      </c>
      <c r="J73" s="5">
        <f t="shared" si="11"/>
        <v>16500000</v>
      </c>
      <c r="K73" s="34">
        <f t="shared" si="12"/>
        <v>0</v>
      </c>
      <c r="L73" s="60"/>
    </row>
    <row r="74" spans="1:12" x14ac:dyDescent="0.2">
      <c r="A74" s="33"/>
      <c r="B74" s="4" t="s">
        <v>175</v>
      </c>
      <c r="C74" s="69">
        <v>2000</v>
      </c>
      <c r="D74" s="1" t="s">
        <v>24</v>
      </c>
      <c r="E74" s="8">
        <v>200</v>
      </c>
      <c r="F74" s="18">
        <f t="shared" si="10"/>
        <v>400000</v>
      </c>
      <c r="G74" s="69">
        <v>2000</v>
      </c>
      <c r="H74" s="1" t="s">
        <v>24</v>
      </c>
      <c r="I74" s="8">
        <v>200</v>
      </c>
      <c r="J74" s="5">
        <f t="shared" si="11"/>
        <v>400000</v>
      </c>
      <c r="K74" s="34">
        <f t="shared" si="12"/>
        <v>0</v>
      </c>
      <c r="L74" s="60"/>
    </row>
    <row r="75" spans="1:12" x14ac:dyDescent="0.2">
      <c r="A75" s="33"/>
      <c r="B75" s="4" t="s">
        <v>176</v>
      </c>
      <c r="C75" s="69">
        <v>2000</v>
      </c>
      <c r="D75" s="1" t="s">
        <v>24</v>
      </c>
      <c r="E75" s="20">
        <v>2350</v>
      </c>
      <c r="F75" s="18">
        <f t="shared" si="10"/>
        <v>4700000</v>
      </c>
      <c r="G75" s="69">
        <v>4000</v>
      </c>
      <c r="H75" s="1" t="s">
        <v>24</v>
      </c>
      <c r="I75" s="20">
        <v>2350</v>
      </c>
      <c r="J75" s="5">
        <f t="shared" si="11"/>
        <v>9400000</v>
      </c>
      <c r="K75" s="34">
        <f t="shared" si="12"/>
        <v>4700000</v>
      </c>
      <c r="L75" s="60"/>
    </row>
    <row r="76" spans="1:12" x14ac:dyDescent="0.2">
      <c r="A76" s="33"/>
      <c r="B76" s="4" t="s">
        <v>177</v>
      </c>
      <c r="C76" s="69">
        <v>3600</v>
      </c>
      <c r="D76" s="1" t="s">
        <v>24</v>
      </c>
      <c r="E76" s="20">
        <v>1000</v>
      </c>
      <c r="F76" s="18">
        <f t="shared" si="10"/>
        <v>3600000</v>
      </c>
      <c r="G76" s="69">
        <v>3600</v>
      </c>
      <c r="H76" s="1" t="s">
        <v>24</v>
      </c>
      <c r="I76" s="20">
        <v>1000</v>
      </c>
      <c r="J76" s="5">
        <f t="shared" si="11"/>
        <v>3600000</v>
      </c>
      <c r="K76" s="34">
        <f t="shared" si="12"/>
        <v>0</v>
      </c>
      <c r="L76" s="60"/>
    </row>
    <row r="77" spans="1:12" x14ac:dyDescent="0.2">
      <c r="A77" s="33"/>
      <c r="B77" s="4" t="s">
        <v>178</v>
      </c>
      <c r="C77" s="69">
        <v>48</v>
      </c>
      <c r="D77" s="1" t="s">
        <v>85</v>
      </c>
      <c r="E77" s="20">
        <v>13500</v>
      </c>
      <c r="F77" s="18">
        <f t="shared" si="10"/>
        <v>648000</v>
      </c>
      <c r="G77" s="69">
        <v>48</v>
      </c>
      <c r="H77" s="1" t="s">
        <v>85</v>
      </c>
      <c r="I77" s="20">
        <v>13500</v>
      </c>
      <c r="J77" s="5">
        <f t="shared" si="11"/>
        <v>648000</v>
      </c>
      <c r="K77" s="34">
        <f t="shared" si="12"/>
        <v>0</v>
      </c>
      <c r="L77" s="60"/>
    </row>
    <row r="78" spans="1:12" x14ac:dyDescent="0.2">
      <c r="A78" s="33"/>
      <c r="B78" s="4" t="s">
        <v>179</v>
      </c>
      <c r="C78" s="69">
        <v>50</v>
      </c>
      <c r="D78" s="1" t="s">
        <v>85</v>
      </c>
      <c r="E78" s="20">
        <v>15000</v>
      </c>
      <c r="F78" s="18">
        <f t="shared" si="10"/>
        <v>750000</v>
      </c>
      <c r="G78" s="69">
        <v>115</v>
      </c>
      <c r="H78" s="1" t="s">
        <v>85</v>
      </c>
      <c r="I78" s="20">
        <v>15000</v>
      </c>
      <c r="J78" s="5">
        <f t="shared" si="11"/>
        <v>1725000</v>
      </c>
      <c r="K78" s="34">
        <f t="shared" si="12"/>
        <v>975000</v>
      </c>
      <c r="L78" s="60"/>
    </row>
    <row r="79" spans="1:12" x14ac:dyDescent="0.2">
      <c r="A79" s="33"/>
      <c r="B79" s="4" t="s">
        <v>180</v>
      </c>
      <c r="C79" s="69">
        <v>35</v>
      </c>
      <c r="D79" s="1" t="s">
        <v>86</v>
      </c>
      <c r="E79" s="20">
        <v>7500</v>
      </c>
      <c r="F79" s="18">
        <f t="shared" si="10"/>
        <v>262500</v>
      </c>
      <c r="G79" s="69">
        <v>35</v>
      </c>
      <c r="H79" s="1" t="s">
        <v>86</v>
      </c>
      <c r="I79" s="20">
        <v>7500</v>
      </c>
      <c r="J79" s="5">
        <f t="shared" si="11"/>
        <v>262500</v>
      </c>
      <c r="K79" s="34">
        <f t="shared" si="12"/>
        <v>0</v>
      </c>
      <c r="L79" s="60"/>
    </row>
    <row r="80" spans="1:12" x14ac:dyDescent="0.2">
      <c r="A80" s="33"/>
      <c r="B80" s="4" t="s">
        <v>181</v>
      </c>
      <c r="C80" s="69">
        <v>60</v>
      </c>
      <c r="D80" s="1" t="s">
        <v>87</v>
      </c>
      <c r="E80" s="20">
        <v>35000</v>
      </c>
      <c r="F80" s="18">
        <f t="shared" si="10"/>
        <v>2100000</v>
      </c>
      <c r="G80" s="69">
        <v>60</v>
      </c>
      <c r="H80" s="1" t="s">
        <v>87</v>
      </c>
      <c r="I80" s="20">
        <v>35000</v>
      </c>
      <c r="J80" s="5">
        <f t="shared" si="11"/>
        <v>2100000</v>
      </c>
      <c r="K80" s="34">
        <f t="shared" si="12"/>
        <v>0</v>
      </c>
      <c r="L80" s="60"/>
    </row>
    <row r="81" spans="1:12" x14ac:dyDescent="0.2">
      <c r="A81" s="33"/>
      <c r="B81" s="4" t="s">
        <v>532</v>
      </c>
      <c r="C81" s="69">
        <v>60000</v>
      </c>
      <c r="D81" s="1" t="s">
        <v>24</v>
      </c>
      <c r="E81" s="8">
        <v>200</v>
      </c>
      <c r="F81" s="18">
        <f t="shared" si="10"/>
        <v>12000000</v>
      </c>
      <c r="G81" s="69">
        <v>60000</v>
      </c>
      <c r="H81" s="1" t="s">
        <v>24</v>
      </c>
      <c r="I81" s="8">
        <v>200</v>
      </c>
      <c r="J81" s="5">
        <f t="shared" si="11"/>
        <v>12000000</v>
      </c>
      <c r="K81" s="34">
        <f t="shared" si="12"/>
        <v>0</v>
      </c>
      <c r="L81" s="60"/>
    </row>
    <row r="82" spans="1:12" x14ac:dyDescent="0.2">
      <c r="A82" s="33"/>
      <c r="B82" s="4" t="s">
        <v>533</v>
      </c>
      <c r="C82" s="69">
        <v>20000</v>
      </c>
      <c r="D82" s="1" t="s">
        <v>24</v>
      </c>
      <c r="E82" s="8">
        <v>400</v>
      </c>
      <c r="F82" s="18">
        <f t="shared" si="10"/>
        <v>8000000</v>
      </c>
      <c r="G82" s="69">
        <v>20000</v>
      </c>
      <c r="H82" s="1" t="s">
        <v>24</v>
      </c>
      <c r="I82" s="8">
        <v>400</v>
      </c>
      <c r="J82" s="5">
        <f t="shared" si="11"/>
        <v>8000000</v>
      </c>
      <c r="K82" s="34">
        <f t="shared" si="12"/>
        <v>0</v>
      </c>
      <c r="L82" s="60"/>
    </row>
    <row r="83" spans="1:12" x14ac:dyDescent="0.2">
      <c r="A83" s="37"/>
      <c r="B83" s="6" t="s">
        <v>534</v>
      </c>
      <c r="C83" s="69">
        <v>5000</v>
      </c>
      <c r="D83" s="1" t="s">
        <v>24</v>
      </c>
      <c r="E83" s="8">
        <v>500</v>
      </c>
      <c r="F83" s="18">
        <f t="shared" si="10"/>
        <v>2500000</v>
      </c>
      <c r="G83" s="69">
        <v>5000</v>
      </c>
      <c r="H83" s="1" t="s">
        <v>24</v>
      </c>
      <c r="I83" s="8">
        <v>500</v>
      </c>
      <c r="J83" s="5">
        <f t="shared" si="11"/>
        <v>2500000</v>
      </c>
      <c r="K83" s="34">
        <f t="shared" si="12"/>
        <v>0</v>
      </c>
      <c r="L83" s="60"/>
    </row>
    <row r="84" spans="1:12" x14ac:dyDescent="0.2">
      <c r="A84" s="37"/>
      <c r="B84" s="6" t="s">
        <v>535</v>
      </c>
      <c r="C84" s="69">
        <v>500</v>
      </c>
      <c r="D84" s="1" t="s">
        <v>24</v>
      </c>
      <c r="E84" s="8">
        <v>225</v>
      </c>
      <c r="F84" s="18">
        <f t="shared" si="10"/>
        <v>112500</v>
      </c>
      <c r="G84" s="69">
        <v>500</v>
      </c>
      <c r="H84" s="1" t="s">
        <v>24</v>
      </c>
      <c r="I84" s="8">
        <v>225</v>
      </c>
      <c r="J84" s="5">
        <f t="shared" si="11"/>
        <v>112500</v>
      </c>
      <c r="K84" s="34">
        <f t="shared" si="12"/>
        <v>0</v>
      </c>
      <c r="L84" s="60"/>
    </row>
    <row r="85" spans="1:12" ht="12" customHeight="1" x14ac:dyDescent="0.2">
      <c r="A85" s="37"/>
      <c r="B85" s="6" t="s">
        <v>536</v>
      </c>
      <c r="C85" s="69">
        <v>5000</v>
      </c>
      <c r="D85" s="1" t="s">
        <v>24</v>
      </c>
      <c r="E85" s="8">
        <v>100</v>
      </c>
      <c r="F85" s="18">
        <f t="shared" si="10"/>
        <v>500000</v>
      </c>
      <c r="G85" s="69">
        <v>5000</v>
      </c>
      <c r="H85" s="1" t="s">
        <v>24</v>
      </c>
      <c r="I85" s="8">
        <v>100</v>
      </c>
      <c r="J85" s="5">
        <f t="shared" si="11"/>
        <v>500000</v>
      </c>
      <c r="K85" s="34">
        <f t="shared" si="12"/>
        <v>0</v>
      </c>
      <c r="L85" s="60"/>
    </row>
    <row r="86" spans="1:12" ht="12" customHeight="1" x14ac:dyDescent="0.2">
      <c r="A86" s="37"/>
      <c r="B86" s="9" t="s">
        <v>537</v>
      </c>
      <c r="C86" s="69">
        <v>5000</v>
      </c>
      <c r="D86" s="1" t="s">
        <v>24</v>
      </c>
      <c r="E86" s="8">
        <v>200</v>
      </c>
      <c r="F86" s="18">
        <f t="shared" si="10"/>
        <v>1000000</v>
      </c>
      <c r="G86" s="69">
        <v>5000</v>
      </c>
      <c r="H86" s="1" t="s">
        <v>24</v>
      </c>
      <c r="I86" s="8">
        <v>200</v>
      </c>
      <c r="J86" s="5">
        <f t="shared" si="11"/>
        <v>1000000</v>
      </c>
      <c r="K86" s="34">
        <f t="shared" si="12"/>
        <v>0</v>
      </c>
      <c r="L86" s="60"/>
    </row>
    <row r="87" spans="1:12" x14ac:dyDescent="0.2">
      <c r="A87" s="37"/>
      <c r="B87" s="9" t="s">
        <v>538</v>
      </c>
      <c r="C87" s="69">
        <v>8000</v>
      </c>
      <c r="D87" s="1" t="s">
        <v>24</v>
      </c>
      <c r="E87" s="8">
        <v>190</v>
      </c>
      <c r="F87" s="18">
        <f t="shared" si="10"/>
        <v>1520000</v>
      </c>
      <c r="G87" s="69">
        <v>8000</v>
      </c>
      <c r="H87" s="1" t="s">
        <v>24</v>
      </c>
      <c r="I87" s="8">
        <v>190</v>
      </c>
      <c r="J87" s="5">
        <f t="shared" si="11"/>
        <v>1520000</v>
      </c>
      <c r="K87" s="34">
        <f t="shared" si="12"/>
        <v>0</v>
      </c>
      <c r="L87" s="60"/>
    </row>
    <row r="88" spans="1:12" x14ac:dyDescent="0.2">
      <c r="A88" s="37"/>
      <c r="B88" s="9" t="s">
        <v>539</v>
      </c>
      <c r="C88" s="69">
        <v>100</v>
      </c>
      <c r="D88" s="1" t="s">
        <v>25</v>
      </c>
      <c r="E88" s="20">
        <v>18000</v>
      </c>
      <c r="F88" s="18">
        <f t="shared" si="10"/>
        <v>1800000</v>
      </c>
      <c r="G88" s="69">
        <v>100</v>
      </c>
      <c r="H88" s="1" t="s">
        <v>25</v>
      </c>
      <c r="I88" s="20">
        <v>18000</v>
      </c>
      <c r="J88" s="5">
        <f t="shared" si="11"/>
        <v>1800000</v>
      </c>
      <c r="K88" s="34">
        <f t="shared" si="12"/>
        <v>0</v>
      </c>
      <c r="L88" s="60"/>
    </row>
    <row r="89" spans="1:12" ht="15.75" customHeight="1" x14ac:dyDescent="0.2">
      <c r="A89" s="37"/>
      <c r="B89" s="9" t="s">
        <v>182</v>
      </c>
      <c r="C89" s="69">
        <v>300</v>
      </c>
      <c r="D89" s="1" t="s">
        <v>25</v>
      </c>
      <c r="E89" s="20">
        <v>9000</v>
      </c>
      <c r="F89" s="18">
        <f t="shared" si="10"/>
        <v>2700000</v>
      </c>
      <c r="G89" s="69">
        <v>300</v>
      </c>
      <c r="H89" s="1" t="s">
        <v>25</v>
      </c>
      <c r="I89" s="20">
        <v>9000</v>
      </c>
      <c r="J89" s="5">
        <f t="shared" si="11"/>
        <v>2700000</v>
      </c>
      <c r="K89" s="34">
        <f t="shared" si="12"/>
        <v>0</v>
      </c>
      <c r="L89" s="60"/>
    </row>
    <row r="90" spans="1:12" ht="15.75" customHeight="1" x14ac:dyDescent="0.2">
      <c r="A90" s="37"/>
      <c r="B90" s="9" t="s">
        <v>183</v>
      </c>
      <c r="C90" s="69">
        <v>500</v>
      </c>
      <c r="D90" s="1" t="s">
        <v>25</v>
      </c>
      <c r="E90" s="20">
        <v>6000</v>
      </c>
      <c r="F90" s="18">
        <f t="shared" si="10"/>
        <v>3000000</v>
      </c>
      <c r="G90" s="69">
        <v>500</v>
      </c>
      <c r="H90" s="1" t="s">
        <v>25</v>
      </c>
      <c r="I90" s="20">
        <v>6000</v>
      </c>
      <c r="J90" s="5">
        <f t="shared" si="11"/>
        <v>3000000</v>
      </c>
      <c r="K90" s="34">
        <f t="shared" si="12"/>
        <v>0</v>
      </c>
      <c r="L90" s="60"/>
    </row>
    <row r="91" spans="1:12" ht="15.75" customHeight="1" x14ac:dyDescent="0.2">
      <c r="A91" s="37"/>
      <c r="B91" s="9" t="s">
        <v>184</v>
      </c>
      <c r="C91" s="69">
        <v>100</v>
      </c>
      <c r="D91" s="1" t="s">
        <v>25</v>
      </c>
      <c r="E91" s="20">
        <v>4500</v>
      </c>
      <c r="F91" s="18">
        <f t="shared" si="10"/>
        <v>450000</v>
      </c>
      <c r="G91" s="69">
        <v>100</v>
      </c>
      <c r="H91" s="1" t="s">
        <v>25</v>
      </c>
      <c r="I91" s="20">
        <v>4500</v>
      </c>
      <c r="J91" s="5">
        <f t="shared" si="11"/>
        <v>450000</v>
      </c>
      <c r="K91" s="34">
        <f t="shared" si="12"/>
        <v>0</v>
      </c>
      <c r="L91" s="60"/>
    </row>
    <row r="92" spans="1:12" ht="15.75" customHeight="1" x14ac:dyDescent="0.2">
      <c r="A92" s="37"/>
      <c r="B92" s="9" t="s">
        <v>540</v>
      </c>
      <c r="C92" s="69">
        <v>200</v>
      </c>
      <c r="D92" s="1" t="s">
        <v>25</v>
      </c>
      <c r="E92" s="20">
        <v>20000</v>
      </c>
      <c r="F92" s="18">
        <f t="shared" si="10"/>
        <v>4000000</v>
      </c>
      <c r="G92" s="69">
        <v>200</v>
      </c>
      <c r="H92" s="1" t="s">
        <v>25</v>
      </c>
      <c r="I92" s="20">
        <v>20000</v>
      </c>
      <c r="J92" s="5">
        <f t="shared" si="11"/>
        <v>4000000</v>
      </c>
      <c r="K92" s="34">
        <f t="shared" si="12"/>
        <v>0</v>
      </c>
      <c r="L92" s="60"/>
    </row>
    <row r="93" spans="1:12" ht="15.75" customHeight="1" x14ac:dyDescent="0.2">
      <c r="A93" s="37"/>
      <c r="B93" s="9" t="s">
        <v>541</v>
      </c>
      <c r="C93" s="69">
        <v>300</v>
      </c>
      <c r="D93" s="1" t="s">
        <v>25</v>
      </c>
      <c r="E93" s="20">
        <v>10000</v>
      </c>
      <c r="F93" s="18">
        <f t="shared" si="10"/>
        <v>3000000</v>
      </c>
      <c r="G93" s="69">
        <v>300</v>
      </c>
      <c r="H93" s="1" t="s">
        <v>25</v>
      </c>
      <c r="I93" s="20">
        <v>10000</v>
      </c>
      <c r="J93" s="5">
        <f t="shared" si="11"/>
        <v>3000000</v>
      </c>
      <c r="K93" s="34">
        <f t="shared" si="12"/>
        <v>0</v>
      </c>
      <c r="L93" s="60"/>
    </row>
    <row r="94" spans="1:12" ht="15.75" customHeight="1" x14ac:dyDescent="0.2">
      <c r="A94" s="37"/>
      <c r="B94" s="9" t="s">
        <v>542</v>
      </c>
      <c r="C94" s="69">
        <v>700</v>
      </c>
      <c r="D94" s="1" t="s">
        <v>25</v>
      </c>
      <c r="E94" s="20">
        <v>6700</v>
      </c>
      <c r="F94" s="18">
        <f t="shared" si="10"/>
        <v>4690000</v>
      </c>
      <c r="G94" s="69">
        <v>700</v>
      </c>
      <c r="H94" s="1" t="s">
        <v>25</v>
      </c>
      <c r="I94" s="20">
        <v>6700</v>
      </c>
      <c r="J94" s="5">
        <f t="shared" si="11"/>
        <v>4690000</v>
      </c>
      <c r="K94" s="34">
        <f t="shared" si="12"/>
        <v>0</v>
      </c>
      <c r="L94" s="60"/>
    </row>
    <row r="95" spans="1:12" ht="15.75" customHeight="1" x14ac:dyDescent="0.2">
      <c r="A95" s="37"/>
      <c r="B95" s="9" t="s">
        <v>543</v>
      </c>
      <c r="C95" s="69">
        <v>300</v>
      </c>
      <c r="D95" s="1" t="s">
        <v>25</v>
      </c>
      <c r="E95" s="20">
        <v>5000</v>
      </c>
      <c r="F95" s="18">
        <f t="shared" si="10"/>
        <v>1500000</v>
      </c>
      <c r="G95" s="69">
        <v>300</v>
      </c>
      <c r="H95" s="1" t="s">
        <v>25</v>
      </c>
      <c r="I95" s="20">
        <v>5000</v>
      </c>
      <c r="J95" s="5">
        <f t="shared" si="11"/>
        <v>1500000</v>
      </c>
      <c r="K95" s="34">
        <f t="shared" si="12"/>
        <v>0</v>
      </c>
      <c r="L95" s="60"/>
    </row>
    <row r="96" spans="1:12" ht="15.75" customHeight="1" x14ac:dyDescent="0.2">
      <c r="A96" s="37"/>
      <c r="B96" s="9" t="s">
        <v>544</v>
      </c>
      <c r="C96" s="69">
        <v>240</v>
      </c>
      <c r="D96" s="1" t="s">
        <v>25</v>
      </c>
      <c r="E96" s="20">
        <v>3350</v>
      </c>
      <c r="F96" s="18">
        <f t="shared" si="10"/>
        <v>804000</v>
      </c>
      <c r="G96" s="69">
        <v>240</v>
      </c>
      <c r="H96" s="1" t="s">
        <v>25</v>
      </c>
      <c r="I96" s="20">
        <v>3350</v>
      </c>
      <c r="J96" s="5">
        <f t="shared" si="11"/>
        <v>804000</v>
      </c>
      <c r="K96" s="34">
        <f t="shared" si="12"/>
        <v>0</v>
      </c>
      <c r="L96" s="60"/>
    </row>
    <row r="97" spans="1:12" ht="15.75" customHeight="1" x14ac:dyDescent="0.2">
      <c r="A97" s="37"/>
      <c r="B97" s="9" t="s">
        <v>185</v>
      </c>
      <c r="C97" s="69">
        <v>200</v>
      </c>
      <c r="D97" s="1" t="s">
        <v>25</v>
      </c>
      <c r="E97" s="20">
        <v>30000</v>
      </c>
      <c r="F97" s="18">
        <f t="shared" si="10"/>
        <v>6000000</v>
      </c>
      <c r="G97" s="69">
        <v>200</v>
      </c>
      <c r="H97" s="1" t="s">
        <v>25</v>
      </c>
      <c r="I97" s="20">
        <v>30000</v>
      </c>
      <c r="J97" s="5">
        <f t="shared" si="11"/>
        <v>6000000</v>
      </c>
      <c r="K97" s="34">
        <f t="shared" si="12"/>
        <v>0</v>
      </c>
      <c r="L97" s="60"/>
    </row>
    <row r="98" spans="1:12" ht="15.75" customHeight="1" x14ac:dyDescent="0.2">
      <c r="A98" s="37"/>
      <c r="B98" s="9" t="s">
        <v>545</v>
      </c>
      <c r="C98" s="69">
        <v>200</v>
      </c>
      <c r="D98" s="1" t="s">
        <v>25</v>
      </c>
      <c r="E98" s="20">
        <v>15000</v>
      </c>
      <c r="F98" s="18">
        <f t="shared" si="10"/>
        <v>3000000</v>
      </c>
      <c r="G98" s="69">
        <v>200</v>
      </c>
      <c r="H98" s="1" t="s">
        <v>25</v>
      </c>
      <c r="I98" s="20">
        <v>15000</v>
      </c>
      <c r="J98" s="5">
        <f t="shared" si="11"/>
        <v>3000000</v>
      </c>
      <c r="K98" s="34">
        <f t="shared" si="12"/>
        <v>0</v>
      </c>
      <c r="L98" s="60"/>
    </row>
    <row r="99" spans="1:12" ht="15.75" customHeight="1" x14ac:dyDescent="0.2">
      <c r="A99" s="37"/>
      <c r="B99" s="9" t="s">
        <v>546</v>
      </c>
      <c r="C99" s="69">
        <v>480</v>
      </c>
      <c r="D99" s="1" t="s">
        <v>25</v>
      </c>
      <c r="E99" s="20">
        <v>8500</v>
      </c>
      <c r="F99" s="18">
        <f t="shared" si="10"/>
        <v>4080000</v>
      </c>
      <c r="G99" s="69">
        <v>480</v>
      </c>
      <c r="H99" s="1" t="s">
        <v>25</v>
      </c>
      <c r="I99" s="20">
        <v>8500</v>
      </c>
      <c r="J99" s="5">
        <f t="shared" si="11"/>
        <v>4080000</v>
      </c>
      <c r="K99" s="34">
        <f t="shared" si="12"/>
        <v>0</v>
      </c>
      <c r="L99" s="60"/>
    </row>
    <row r="100" spans="1:12" ht="15.75" customHeight="1" x14ac:dyDescent="0.2">
      <c r="A100" s="37"/>
      <c r="B100" s="9" t="s">
        <v>547</v>
      </c>
      <c r="C100" s="69">
        <v>240</v>
      </c>
      <c r="D100" s="1" t="s">
        <v>25</v>
      </c>
      <c r="E100" s="20">
        <v>7000</v>
      </c>
      <c r="F100" s="18">
        <f t="shared" si="10"/>
        <v>1680000</v>
      </c>
      <c r="G100" s="69">
        <v>240</v>
      </c>
      <c r="H100" s="1" t="s">
        <v>25</v>
      </c>
      <c r="I100" s="20">
        <v>7000</v>
      </c>
      <c r="J100" s="5">
        <f t="shared" si="11"/>
        <v>1680000</v>
      </c>
      <c r="K100" s="34">
        <f t="shared" si="12"/>
        <v>0</v>
      </c>
      <c r="L100" s="60"/>
    </row>
    <row r="101" spans="1:12" ht="15.75" customHeight="1" x14ac:dyDescent="0.2">
      <c r="A101" s="37"/>
      <c r="B101" s="9" t="s">
        <v>548</v>
      </c>
      <c r="C101" s="69">
        <v>500</v>
      </c>
      <c r="D101" s="1" t="s">
        <v>25</v>
      </c>
      <c r="E101" s="20">
        <v>5000</v>
      </c>
      <c r="F101" s="18">
        <f t="shared" si="10"/>
        <v>2500000</v>
      </c>
      <c r="G101" s="69">
        <v>500</v>
      </c>
      <c r="H101" s="1" t="s">
        <v>25</v>
      </c>
      <c r="I101" s="20">
        <v>5000</v>
      </c>
      <c r="J101" s="5">
        <f t="shared" si="11"/>
        <v>2500000</v>
      </c>
      <c r="K101" s="34">
        <f t="shared" si="12"/>
        <v>0</v>
      </c>
      <c r="L101" s="60"/>
    </row>
    <row r="102" spans="1:12" x14ac:dyDescent="0.2">
      <c r="A102" s="37"/>
      <c r="B102" s="9" t="s">
        <v>186</v>
      </c>
      <c r="C102" s="69">
        <v>60</v>
      </c>
      <c r="D102" s="1" t="s">
        <v>86</v>
      </c>
      <c r="E102" s="20">
        <v>2000</v>
      </c>
      <c r="F102" s="18">
        <f t="shared" si="10"/>
        <v>120000</v>
      </c>
      <c r="G102" s="69">
        <v>60</v>
      </c>
      <c r="H102" s="1" t="s">
        <v>86</v>
      </c>
      <c r="I102" s="20">
        <v>2000</v>
      </c>
      <c r="J102" s="5">
        <f t="shared" si="11"/>
        <v>120000</v>
      </c>
      <c r="K102" s="34">
        <f t="shared" si="12"/>
        <v>0</v>
      </c>
      <c r="L102" s="60"/>
    </row>
    <row r="103" spans="1:12" x14ac:dyDescent="0.2">
      <c r="A103" s="37"/>
      <c r="B103" s="9" t="s">
        <v>187</v>
      </c>
      <c r="C103" s="69">
        <v>500</v>
      </c>
      <c r="D103" s="1" t="s">
        <v>86</v>
      </c>
      <c r="E103" s="20">
        <v>7500</v>
      </c>
      <c r="F103" s="18">
        <f t="shared" si="10"/>
        <v>3750000</v>
      </c>
      <c r="G103" s="69">
        <v>500</v>
      </c>
      <c r="H103" s="1" t="s">
        <v>86</v>
      </c>
      <c r="I103" s="20">
        <v>7500</v>
      </c>
      <c r="J103" s="5">
        <f t="shared" si="11"/>
        <v>3750000</v>
      </c>
      <c r="K103" s="34">
        <f t="shared" si="12"/>
        <v>0</v>
      </c>
      <c r="L103" s="60"/>
    </row>
    <row r="104" spans="1:12" x14ac:dyDescent="0.2">
      <c r="A104" s="37"/>
      <c r="B104" s="9" t="s">
        <v>188</v>
      </c>
      <c r="C104" s="69">
        <v>500</v>
      </c>
      <c r="D104" s="1" t="s">
        <v>86</v>
      </c>
      <c r="E104" s="20">
        <v>4500</v>
      </c>
      <c r="F104" s="18">
        <f t="shared" si="10"/>
        <v>2250000</v>
      </c>
      <c r="G104" s="69">
        <v>500</v>
      </c>
      <c r="H104" s="1" t="s">
        <v>86</v>
      </c>
      <c r="I104" s="20">
        <v>4500</v>
      </c>
      <c r="J104" s="5">
        <f t="shared" si="11"/>
        <v>2250000</v>
      </c>
      <c r="K104" s="34">
        <f t="shared" si="12"/>
        <v>0</v>
      </c>
      <c r="L104" s="60"/>
    </row>
    <row r="105" spans="1:12" x14ac:dyDescent="0.2">
      <c r="A105" s="37"/>
      <c r="B105" s="9" t="s">
        <v>189</v>
      </c>
      <c r="C105" s="69">
        <v>500</v>
      </c>
      <c r="D105" s="1" t="s">
        <v>86</v>
      </c>
      <c r="E105" s="8">
        <v>750</v>
      </c>
      <c r="F105" s="18">
        <f t="shared" si="10"/>
        <v>375000</v>
      </c>
      <c r="G105" s="69">
        <v>500</v>
      </c>
      <c r="H105" s="1" t="s">
        <v>86</v>
      </c>
      <c r="I105" s="8">
        <v>750</v>
      </c>
      <c r="J105" s="5">
        <f t="shared" si="11"/>
        <v>375000</v>
      </c>
      <c r="K105" s="34">
        <f t="shared" si="12"/>
        <v>0</v>
      </c>
      <c r="L105" s="60"/>
    </row>
    <row r="106" spans="1:12" x14ac:dyDescent="0.2">
      <c r="A106" s="37"/>
      <c r="B106" s="9" t="s">
        <v>190</v>
      </c>
      <c r="C106" s="69">
        <v>500</v>
      </c>
      <c r="D106" s="1" t="s">
        <v>86</v>
      </c>
      <c r="E106" s="8">
        <v>600</v>
      </c>
      <c r="F106" s="18">
        <f t="shared" si="10"/>
        <v>300000</v>
      </c>
      <c r="G106" s="69">
        <v>500</v>
      </c>
      <c r="H106" s="1" t="s">
        <v>86</v>
      </c>
      <c r="I106" s="8">
        <v>600</v>
      </c>
      <c r="J106" s="5">
        <f t="shared" si="11"/>
        <v>300000</v>
      </c>
      <c r="K106" s="34">
        <f t="shared" si="12"/>
        <v>0</v>
      </c>
      <c r="L106" s="60"/>
    </row>
    <row r="107" spans="1:12" x14ac:dyDescent="0.2">
      <c r="A107" s="37"/>
      <c r="B107" s="9" t="s">
        <v>191</v>
      </c>
      <c r="C107" s="69">
        <v>500</v>
      </c>
      <c r="D107" s="1" t="s">
        <v>86</v>
      </c>
      <c r="E107" s="20">
        <v>1200</v>
      </c>
      <c r="F107" s="18">
        <f t="shared" si="10"/>
        <v>600000</v>
      </c>
      <c r="G107" s="69">
        <v>500</v>
      </c>
      <c r="H107" s="1" t="s">
        <v>86</v>
      </c>
      <c r="I107" s="20">
        <v>1200</v>
      </c>
      <c r="J107" s="5">
        <f t="shared" si="11"/>
        <v>600000</v>
      </c>
      <c r="K107" s="34">
        <f t="shared" si="12"/>
        <v>0</v>
      </c>
      <c r="L107" s="60"/>
    </row>
    <row r="108" spans="1:12" x14ac:dyDescent="0.2">
      <c r="A108" s="37"/>
      <c r="B108" s="9" t="s">
        <v>192</v>
      </c>
      <c r="C108" s="69">
        <v>500</v>
      </c>
      <c r="D108" s="1" t="s">
        <v>86</v>
      </c>
      <c r="E108" s="20">
        <v>2250</v>
      </c>
      <c r="F108" s="18">
        <f t="shared" si="10"/>
        <v>1125000</v>
      </c>
      <c r="G108" s="69">
        <v>500</v>
      </c>
      <c r="H108" s="1" t="s">
        <v>86</v>
      </c>
      <c r="I108" s="20">
        <v>2250</v>
      </c>
      <c r="J108" s="5">
        <f t="shared" si="11"/>
        <v>1125000</v>
      </c>
      <c r="K108" s="34">
        <f t="shared" si="12"/>
        <v>0</v>
      </c>
      <c r="L108" s="60"/>
    </row>
    <row r="109" spans="1:12" x14ac:dyDescent="0.2">
      <c r="A109" s="37"/>
      <c r="B109" s="9" t="s">
        <v>193</v>
      </c>
      <c r="C109" s="69">
        <v>100</v>
      </c>
      <c r="D109" s="1" t="s">
        <v>86</v>
      </c>
      <c r="E109" s="20">
        <v>15000</v>
      </c>
      <c r="F109" s="18">
        <f t="shared" si="10"/>
        <v>1500000</v>
      </c>
      <c r="G109" s="69">
        <v>100</v>
      </c>
      <c r="H109" s="1" t="s">
        <v>86</v>
      </c>
      <c r="I109" s="20">
        <v>15000</v>
      </c>
      <c r="J109" s="5">
        <f t="shared" si="11"/>
        <v>1500000</v>
      </c>
      <c r="K109" s="34">
        <f t="shared" si="12"/>
        <v>0</v>
      </c>
      <c r="L109" s="60"/>
    </row>
    <row r="110" spans="1:12" x14ac:dyDescent="0.2">
      <c r="A110" s="37"/>
      <c r="B110" s="9" t="s">
        <v>194</v>
      </c>
      <c r="C110" s="69">
        <v>500</v>
      </c>
      <c r="D110" s="1" t="s">
        <v>86</v>
      </c>
      <c r="E110" s="20">
        <v>2000</v>
      </c>
      <c r="F110" s="18">
        <f t="shared" si="10"/>
        <v>1000000</v>
      </c>
      <c r="G110" s="69">
        <v>500</v>
      </c>
      <c r="H110" s="1" t="s">
        <v>86</v>
      </c>
      <c r="I110" s="20">
        <v>2000</v>
      </c>
      <c r="J110" s="5">
        <f t="shared" si="11"/>
        <v>1000000</v>
      </c>
      <c r="K110" s="34">
        <f t="shared" si="12"/>
        <v>0</v>
      </c>
      <c r="L110" s="60"/>
    </row>
    <row r="111" spans="1:12" x14ac:dyDescent="0.2">
      <c r="A111" s="37"/>
      <c r="B111" s="9" t="s">
        <v>195</v>
      </c>
      <c r="C111" s="69">
        <v>100</v>
      </c>
      <c r="D111" s="1" t="s">
        <v>86</v>
      </c>
      <c r="E111" s="20">
        <v>2000</v>
      </c>
      <c r="F111" s="18">
        <f t="shared" si="10"/>
        <v>200000</v>
      </c>
      <c r="G111" s="69">
        <v>100</v>
      </c>
      <c r="H111" s="1" t="s">
        <v>86</v>
      </c>
      <c r="I111" s="20">
        <v>2000</v>
      </c>
      <c r="J111" s="5">
        <f t="shared" si="11"/>
        <v>200000</v>
      </c>
      <c r="K111" s="34">
        <f t="shared" si="12"/>
        <v>0</v>
      </c>
      <c r="L111" s="60"/>
    </row>
    <row r="112" spans="1:12" x14ac:dyDescent="0.2">
      <c r="A112" s="37"/>
      <c r="B112" s="9" t="s">
        <v>196</v>
      </c>
      <c r="C112" s="69">
        <v>180</v>
      </c>
      <c r="D112" s="1" t="s">
        <v>88</v>
      </c>
      <c r="E112" s="20">
        <v>10000</v>
      </c>
      <c r="F112" s="18">
        <f t="shared" si="10"/>
        <v>1800000</v>
      </c>
      <c r="G112" s="69">
        <v>180</v>
      </c>
      <c r="H112" s="1" t="s">
        <v>88</v>
      </c>
      <c r="I112" s="20">
        <v>10000</v>
      </c>
      <c r="J112" s="5">
        <f t="shared" si="11"/>
        <v>1800000</v>
      </c>
      <c r="K112" s="34">
        <f t="shared" si="12"/>
        <v>0</v>
      </c>
      <c r="L112" s="60"/>
    </row>
    <row r="113" spans="1:12" x14ac:dyDescent="0.2">
      <c r="A113" s="37"/>
      <c r="B113" s="9" t="s">
        <v>197</v>
      </c>
      <c r="C113" s="69">
        <v>80</v>
      </c>
      <c r="D113" s="1" t="s">
        <v>88</v>
      </c>
      <c r="E113" s="20">
        <v>17500</v>
      </c>
      <c r="F113" s="18">
        <f t="shared" si="10"/>
        <v>1400000</v>
      </c>
      <c r="G113" s="69">
        <v>80</v>
      </c>
      <c r="H113" s="1" t="s">
        <v>88</v>
      </c>
      <c r="I113" s="20">
        <v>17500</v>
      </c>
      <c r="J113" s="5">
        <f t="shared" si="11"/>
        <v>1400000</v>
      </c>
      <c r="K113" s="34">
        <f t="shared" si="12"/>
        <v>0</v>
      </c>
      <c r="L113" s="60"/>
    </row>
    <row r="114" spans="1:12" x14ac:dyDescent="0.2">
      <c r="A114" s="37"/>
      <c r="B114" s="9" t="s">
        <v>198</v>
      </c>
      <c r="C114" s="69">
        <v>24</v>
      </c>
      <c r="D114" s="1" t="s">
        <v>88</v>
      </c>
      <c r="E114" s="20">
        <v>42500</v>
      </c>
      <c r="F114" s="18">
        <f t="shared" si="10"/>
        <v>1020000</v>
      </c>
      <c r="G114" s="69">
        <v>24</v>
      </c>
      <c r="H114" s="1" t="s">
        <v>88</v>
      </c>
      <c r="I114" s="20">
        <v>42500</v>
      </c>
      <c r="J114" s="5">
        <f t="shared" si="11"/>
        <v>1020000</v>
      </c>
      <c r="K114" s="34">
        <f t="shared" si="12"/>
        <v>0</v>
      </c>
      <c r="L114" s="60"/>
    </row>
    <row r="115" spans="1:12" x14ac:dyDescent="0.2">
      <c r="A115" s="37"/>
      <c r="B115" s="9" t="s">
        <v>549</v>
      </c>
      <c r="C115" s="69">
        <v>800</v>
      </c>
      <c r="D115" s="1" t="s">
        <v>25</v>
      </c>
      <c r="E115" s="20">
        <v>55000</v>
      </c>
      <c r="F115" s="18">
        <f t="shared" si="10"/>
        <v>44000000</v>
      </c>
      <c r="G115" s="69">
        <v>800</v>
      </c>
      <c r="H115" s="1" t="s">
        <v>25</v>
      </c>
      <c r="I115" s="20">
        <v>55000</v>
      </c>
      <c r="J115" s="5">
        <f t="shared" si="11"/>
        <v>44000000</v>
      </c>
      <c r="K115" s="34">
        <f t="shared" si="12"/>
        <v>0</v>
      </c>
      <c r="L115" s="60"/>
    </row>
    <row r="116" spans="1:12" x14ac:dyDescent="0.2">
      <c r="A116" s="37"/>
      <c r="B116" s="9" t="s">
        <v>199</v>
      </c>
      <c r="C116" s="69">
        <v>200</v>
      </c>
      <c r="D116" s="1" t="s">
        <v>25</v>
      </c>
      <c r="E116" s="20">
        <v>55000</v>
      </c>
      <c r="F116" s="18">
        <f t="shared" si="10"/>
        <v>11000000</v>
      </c>
      <c r="G116" s="69">
        <v>200</v>
      </c>
      <c r="H116" s="1" t="s">
        <v>25</v>
      </c>
      <c r="I116" s="20">
        <v>55000</v>
      </c>
      <c r="J116" s="5">
        <f t="shared" si="11"/>
        <v>11000000</v>
      </c>
      <c r="K116" s="34">
        <f t="shared" si="12"/>
        <v>0</v>
      </c>
      <c r="L116" s="60"/>
    </row>
    <row r="117" spans="1:12" x14ac:dyDescent="0.2">
      <c r="A117" s="37"/>
      <c r="B117" s="9" t="s">
        <v>200</v>
      </c>
      <c r="C117" s="69">
        <v>520</v>
      </c>
      <c r="D117" s="1" t="s">
        <v>25</v>
      </c>
      <c r="E117" s="20">
        <v>55000</v>
      </c>
      <c r="F117" s="18">
        <f t="shared" si="10"/>
        <v>28600000</v>
      </c>
      <c r="G117" s="69">
        <v>527</v>
      </c>
      <c r="H117" s="1" t="s">
        <v>25</v>
      </c>
      <c r="I117" s="20">
        <v>55000</v>
      </c>
      <c r="J117" s="5">
        <f t="shared" si="11"/>
        <v>28985000</v>
      </c>
      <c r="K117" s="34">
        <f t="shared" si="12"/>
        <v>385000</v>
      </c>
      <c r="L117" s="60"/>
    </row>
    <row r="118" spans="1:12" x14ac:dyDescent="0.2">
      <c r="A118" s="37"/>
      <c r="B118" s="9" t="s">
        <v>201</v>
      </c>
      <c r="C118" s="69">
        <v>100</v>
      </c>
      <c r="D118" s="1" t="s">
        <v>88</v>
      </c>
      <c r="E118" s="20">
        <v>10000</v>
      </c>
      <c r="F118" s="18">
        <f t="shared" si="10"/>
        <v>1000000</v>
      </c>
      <c r="G118" s="69">
        <v>100</v>
      </c>
      <c r="H118" s="1" t="s">
        <v>88</v>
      </c>
      <c r="I118" s="20">
        <v>10000</v>
      </c>
      <c r="J118" s="5">
        <f t="shared" si="11"/>
        <v>1000000</v>
      </c>
      <c r="K118" s="34">
        <f t="shared" si="12"/>
        <v>0</v>
      </c>
      <c r="L118" s="60"/>
    </row>
    <row r="119" spans="1:12" x14ac:dyDescent="0.2">
      <c r="A119" s="37"/>
      <c r="B119" s="9" t="s">
        <v>202</v>
      </c>
      <c r="C119" s="69">
        <v>200</v>
      </c>
      <c r="D119" s="1" t="s">
        <v>88</v>
      </c>
      <c r="E119" s="20">
        <v>3000</v>
      </c>
      <c r="F119" s="18">
        <f t="shared" si="10"/>
        <v>600000</v>
      </c>
      <c r="G119" s="69">
        <v>200</v>
      </c>
      <c r="H119" s="1" t="s">
        <v>88</v>
      </c>
      <c r="I119" s="20">
        <v>3000</v>
      </c>
      <c r="J119" s="5">
        <f t="shared" si="11"/>
        <v>600000</v>
      </c>
      <c r="K119" s="34">
        <f t="shared" si="12"/>
        <v>0</v>
      </c>
      <c r="L119" s="60"/>
    </row>
    <row r="120" spans="1:12" x14ac:dyDescent="0.2">
      <c r="A120" s="37"/>
      <c r="B120" s="9" t="s">
        <v>203</v>
      </c>
      <c r="C120" s="69">
        <v>25</v>
      </c>
      <c r="D120" s="1" t="s">
        <v>86</v>
      </c>
      <c r="E120" s="20">
        <v>17000</v>
      </c>
      <c r="F120" s="18">
        <f t="shared" si="10"/>
        <v>425000</v>
      </c>
      <c r="G120" s="69">
        <v>25</v>
      </c>
      <c r="H120" s="1" t="s">
        <v>86</v>
      </c>
      <c r="I120" s="20">
        <v>17000</v>
      </c>
      <c r="J120" s="5">
        <f t="shared" si="11"/>
        <v>425000</v>
      </c>
      <c r="K120" s="34">
        <f t="shared" si="12"/>
        <v>0</v>
      </c>
      <c r="L120" s="60"/>
    </row>
    <row r="121" spans="1:12" x14ac:dyDescent="0.2">
      <c r="A121" s="37"/>
      <c r="B121" s="9" t="s">
        <v>204</v>
      </c>
      <c r="C121" s="69">
        <v>50</v>
      </c>
      <c r="D121" s="1" t="s">
        <v>86</v>
      </c>
      <c r="E121" s="20">
        <v>35000</v>
      </c>
      <c r="F121" s="18">
        <f t="shared" si="10"/>
        <v>1750000</v>
      </c>
      <c r="G121" s="69">
        <v>50</v>
      </c>
      <c r="H121" s="1" t="s">
        <v>86</v>
      </c>
      <c r="I121" s="20">
        <v>35000</v>
      </c>
      <c r="J121" s="5">
        <f t="shared" si="11"/>
        <v>1750000</v>
      </c>
      <c r="K121" s="34">
        <f t="shared" si="12"/>
        <v>0</v>
      </c>
      <c r="L121" s="60"/>
    </row>
    <row r="122" spans="1:12" x14ac:dyDescent="0.2">
      <c r="A122" s="37"/>
      <c r="B122" s="9" t="s">
        <v>205</v>
      </c>
      <c r="C122" s="69">
        <v>100</v>
      </c>
      <c r="D122" s="1" t="s">
        <v>86</v>
      </c>
      <c r="E122" s="20">
        <v>17500</v>
      </c>
      <c r="F122" s="18">
        <f t="shared" si="10"/>
        <v>1750000</v>
      </c>
      <c r="G122" s="69">
        <v>100</v>
      </c>
      <c r="H122" s="1" t="s">
        <v>86</v>
      </c>
      <c r="I122" s="20">
        <v>17500</v>
      </c>
      <c r="J122" s="5">
        <f t="shared" si="11"/>
        <v>1750000</v>
      </c>
      <c r="K122" s="34">
        <f t="shared" si="12"/>
        <v>0</v>
      </c>
      <c r="L122" s="60"/>
    </row>
    <row r="123" spans="1:12" x14ac:dyDescent="0.2">
      <c r="A123" s="37"/>
      <c r="B123" s="9" t="s">
        <v>206</v>
      </c>
      <c r="C123" s="69">
        <v>78</v>
      </c>
      <c r="D123" s="1" t="s">
        <v>24</v>
      </c>
      <c r="E123" s="20">
        <v>1000</v>
      </c>
      <c r="F123" s="18">
        <f t="shared" ref="F123:F186" si="13">E123*C123</f>
        <v>78000</v>
      </c>
      <c r="G123" s="69">
        <v>50</v>
      </c>
      <c r="H123" s="1" t="s">
        <v>24</v>
      </c>
      <c r="I123" s="20">
        <v>1000</v>
      </c>
      <c r="J123" s="5">
        <f t="shared" ref="J123:J186" si="14">I123*G123</f>
        <v>50000</v>
      </c>
      <c r="K123" s="34">
        <f t="shared" ref="K123:K186" si="15">J123-F123</f>
        <v>-28000</v>
      </c>
      <c r="L123" s="60"/>
    </row>
    <row r="124" spans="1:12" x14ac:dyDescent="0.2">
      <c r="A124" s="37"/>
      <c r="B124" s="9" t="s">
        <v>207</v>
      </c>
      <c r="C124" s="69">
        <v>70</v>
      </c>
      <c r="D124" s="1" t="s">
        <v>24</v>
      </c>
      <c r="E124" s="20">
        <v>2000</v>
      </c>
      <c r="F124" s="18">
        <f t="shared" si="13"/>
        <v>140000</v>
      </c>
      <c r="G124" s="69">
        <v>70</v>
      </c>
      <c r="H124" s="1" t="s">
        <v>24</v>
      </c>
      <c r="I124" s="20">
        <v>2000</v>
      </c>
      <c r="J124" s="5">
        <f t="shared" si="14"/>
        <v>140000</v>
      </c>
      <c r="K124" s="34">
        <f t="shared" si="15"/>
        <v>0</v>
      </c>
      <c r="L124" s="60"/>
    </row>
    <row r="125" spans="1:12" x14ac:dyDescent="0.2">
      <c r="A125" s="37"/>
      <c r="B125" s="9" t="s">
        <v>208</v>
      </c>
      <c r="C125" s="69">
        <v>183</v>
      </c>
      <c r="D125" s="1" t="s">
        <v>24</v>
      </c>
      <c r="E125" s="8">
        <v>250</v>
      </c>
      <c r="F125" s="18">
        <f t="shared" si="13"/>
        <v>45750</v>
      </c>
      <c r="G125" s="69">
        <v>184</v>
      </c>
      <c r="H125" s="1" t="s">
        <v>24</v>
      </c>
      <c r="I125" s="8">
        <v>250</v>
      </c>
      <c r="J125" s="5">
        <f t="shared" si="14"/>
        <v>46000</v>
      </c>
      <c r="K125" s="34">
        <f t="shared" si="15"/>
        <v>250</v>
      </c>
      <c r="L125" s="60"/>
    </row>
    <row r="126" spans="1:12" x14ac:dyDescent="0.2">
      <c r="A126" s="37"/>
      <c r="B126" s="9" t="s">
        <v>550</v>
      </c>
      <c r="C126" s="69">
        <v>20000</v>
      </c>
      <c r="D126" s="1" t="s">
        <v>24</v>
      </c>
      <c r="E126" s="8">
        <v>300</v>
      </c>
      <c r="F126" s="18">
        <f t="shared" si="13"/>
        <v>6000000</v>
      </c>
      <c r="G126" s="69">
        <v>20070</v>
      </c>
      <c r="H126" s="1" t="s">
        <v>24</v>
      </c>
      <c r="I126" s="8">
        <v>300</v>
      </c>
      <c r="J126" s="5">
        <f t="shared" si="14"/>
        <v>6021000</v>
      </c>
      <c r="K126" s="34">
        <f t="shared" si="15"/>
        <v>21000</v>
      </c>
      <c r="L126" s="60"/>
    </row>
    <row r="127" spans="1:12" x14ac:dyDescent="0.2">
      <c r="A127" s="37"/>
      <c r="B127" s="9" t="s">
        <v>551</v>
      </c>
      <c r="C127" s="69">
        <v>2000</v>
      </c>
      <c r="D127" s="1" t="s">
        <v>24</v>
      </c>
      <c r="E127" s="8">
        <v>600</v>
      </c>
      <c r="F127" s="18">
        <f t="shared" si="13"/>
        <v>1200000</v>
      </c>
      <c r="G127" s="69">
        <v>2000</v>
      </c>
      <c r="H127" s="1" t="s">
        <v>24</v>
      </c>
      <c r="I127" s="8">
        <v>600</v>
      </c>
      <c r="J127" s="5">
        <f t="shared" si="14"/>
        <v>1200000</v>
      </c>
      <c r="K127" s="34">
        <f t="shared" si="15"/>
        <v>0</v>
      </c>
      <c r="L127" s="60"/>
    </row>
    <row r="128" spans="1:12" x14ac:dyDescent="0.2">
      <c r="A128" s="37"/>
      <c r="B128" s="9" t="s">
        <v>209</v>
      </c>
      <c r="C128" s="69">
        <v>60</v>
      </c>
      <c r="D128" s="1" t="s">
        <v>86</v>
      </c>
      <c r="E128" s="20">
        <v>12500</v>
      </c>
      <c r="F128" s="18">
        <f t="shared" si="13"/>
        <v>750000</v>
      </c>
      <c r="G128" s="69">
        <v>60</v>
      </c>
      <c r="H128" s="1" t="s">
        <v>86</v>
      </c>
      <c r="I128" s="20">
        <v>12500</v>
      </c>
      <c r="J128" s="5">
        <f t="shared" si="14"/>
        <v>750000</v>
      </c>
      <c r="K128" s="34">
        <f t="shared" si="15"/>
        <v>0</v>
      </c>
      <c r="L128" s="60"/>
    </row>
    <row r="129" spans="1:12" x14ac:dyDescent="0.2">
      <c r="A129" s="37"/>
      <c r="B129" s="9" t="s">
        <v>210</v>
      </c>
      <c r="C129" s="69">
        <v>24</v>
      </c>
      <c r="D129" s="1" t="s">
        <v>86</v>
      </c>
      <c r="E129" s="20">
        <v>5500</v>
      </c>
      <c r="F129" s="18">
        <f t="shared" si="13"/>
        <v>132000</v>
      </c>
      <c r="G129" s="69">
        <v>24</v>
      </c>
      <c r="H129" s="1" t="s">
        <v>86</v>
      </c>
      <c r="I129" s="20">
        <v>5500</v>
      </c>
      <c r="J129" s="5">
        <f t="shared" si="14"/>
        <v>132000</v>
      </c>
      <c r="K129" s="34">
        <f t="shared" si="15"/>
        <v>0</v>
      </c>
      <c r="L129" s="60"/>
    </row>
    <row r="130" spans="1:12" x14ac:dyDescent="0.2">
      <c r="A130" s="37"/>
      <c r="B130" s="9" t="s">
        <v>211</v>
      </c>
      <c r="C130" s="69">
        <v>250</v>
      </c>
      <c r="D130" s="1" t="s">
        <v>86</v>
      </c>
      <c r="E130" s="20">
        <v>5000</v>
      </c>
      <c r="F130" s="18">
        <f t="shared" si="13"/>
        <v>1250000</v>
      </c>
      <c r="G130" s="69">
        <v>250</v>
      </c>
      <c r="H130" s="1" t="s">
        <v>86</v>
      </c>
      <c r="I130" s="20">
        <v>5000</v>
      </c>
      <c r="J130" s="5">
        <f t="shared" si="14"/>
        <v>1250000</v>
      </c>
      <c r="K130" s="34">
        <f t="shared" si="15"/>
        <v>0</v>
      </c>
      <c r="L130" s="60"/>
    </row>
    <row r="131" spans="1:12" x14ac:dyDescent="0.2">
      <c r="A131" s="37"/>
      <c r="B131" s="9" t="s">
        <v>212</v>
      </c>
      <c r="C131" s="69">
        <v>50</v>
      </c>
      <c r="D131" s="1" t="s">
        <v>86</v>
      </c>
      <c r="E131" s="20">
        <v>20000</v>
      </c>
      <c r="F131" s="18">
        <f t="shared" si="13"/>
        <v>1000000</v>
      </c>
      <c r="G131" s="69">
        <v>50</v>
      </c>
      <c r="H131" s="1" t="s">
        <v>86</v>
      </c>
      <c r="I131" s="20">
        <v>20000</v>
      </c>
      <c r="J131" s="5">
        <f t="shared" si="14"/>
        <v>1000000</v>
      </c>
      <c r="K131" s="34">
        <f t="shared" si="15"/>
        <v>0</v>
      </c>
      <c r="L131" s="60"/>
    </row>
    <row r="132" spans="1:12" x14ac:dyDescent="0.2">
      <c r="A132" s="37"/>
      <c r="B132" s="9" t="s">
        <v>213</v>
      </c>
      <c r="C132" s="69">
        <v>52</v>
      </c>
      <c r="D132" s="1" t="s">
        <v>85</v>
      </c>
      <c r="E132" s="20">
        <v>6500</v>
      </c>
      <c r="F132" s="18">
        <f t="shared" si="13"/>
        <v>338000</v>
      </c>
      <c r="G132" s="69">
        <v>52</v>
      </c>
      <c r="H132" s="1" t="s">
        <v>85</v>
      </c>
      <c r="I132" s="20">
        <v>6500</v>
      </c>
      <c r="J132" s="5">
        <f t="shared" si="14"/>
        <v>338000</v>
      </c>
      <c r="K132" s="34">
        <f t="shared" si="15"/>
        <v>0</v>
      </c>
      <c r="L132" s="60"/>
    </row>
    <row r="133" spans="1:12" x14ac:dyDescent="0.2">
      <c r="A133" s="37"/>
      <c r="B133" s="9" t="s">
        <v>214</v>
      </c>
      <c r="C133" s="69">
        <v>200</v>
      </c>
      <c r="D133" s="1" t="s">
        <v>89</v>
      </c>
      <c r="E133" s="20">
        <v>3000</v>
      </c>
      <c r="F133" s="18">
        <f t="shared" si="13"/>
        <v>600000</v>
      </c>
      <c r="G133" s="69">
        <v>200</v>
      </c>
      <c r="H133" s="1" t="s">
        <v>89</v>
      </c>
      <c r="I133" s="20">
        <v>3000</v>
      </c>
      <c r="J133" s="5">
        <f t="shared" si="14"/>
        <v>600000</v>
      </c>
      <c r="K133" s="34">
        <f t="shared" si="15"/>
        <v>0</v>
      </c>
      <c r="L133" s="60"/>
    </row>
    <row r="134" spans="1:12" x14ac:dyDescent="0.2">
      <c r="A134" s="37"/>
      <c r="B134" s="9" t="s">
        <v>215</v>
      </c>
      <c r="C134" s="69">
        <v>1500</v>
      </c>
      <c r="D134" s="1" t="s">
        <v>89</v>
      </c>
      <c r="E134" s="20">
        <v>1750</v>
      </c>
      <c r="F134" s="18">
        <f t="shared" si="13"/>
        <v>2625000</v>
      </c>
      <c r="G134" s="69">
        <v>1500</v>
      </c>
      <c r="H134" s="1" t="s">
        <v>89</v>
      </c>
      <c r="I134" s="20">
        <v>1750</v>
      </c>
      <c r="J134" s="5">
        <f t="shared" si="14"/>
        <v>2625000</v>
      </c>
      <c r="K134" s="34">
        <f t="shared" si="15"/>
        <v>0</v>
      </c>
      <c r="L134" s="60"/>
    </row>
    <row r="135" spans="1:12" x14ac:dyDescent="0.2">
      <c r="A135" s="37"/>
      <c r="B135" s="9" t="s">
        <v>216</v>
      </c>
      <c r="C135" s="69">
        <v>120</v>
      </c>
      <c r="D135" s="1" t="s">
        <v>90</v>
      </c>
      <c r="E135" s="20">
        <v>5000</v>
      </c>
      <c r="F135" s="18">
        <f t="shared" si="13"/>
        <v>600000</v>
      </c>
      <c r="G135" s="69">
        <v>120</v>
      </c>
      <c r="H135" s="1" t="s">
        <v>90</v>
      </c>
      <c r="I135" s="20">
        <v>5000</v>
      </c>
      <c r="J135" s="5">
        <f t="shared" si="14"/>
        <v>600000</v>
      </c>
      <c r="K135" s="34">
        <f t="shared" si="15"/>
        <v>0</v>
      </c>
      <c r="L135" s="60"/>
    </row>
    <row r="136" spans="1:12" x14ac:dyDescent="0.2">
      <c r="A136" s="37"/>
      <c r="B136" s="9" t="s">
        <v>217</v>
      </c>
      <c r="C136" s="69">
        <v>50</v>
      </c>
      <c r="D136" s="1" t="s">
        <v>90</v>
      </c>
      <c r="E136" s="20">
        <v>8500</v>
      </c>
      <c r="F136" s="18">
        <f t="shared" si="13"/>
        <v>425000</v>
      </c>
      <c r="G136" s="69">
        <v>50</v>
      </c>
      <c r="H136" s="1" t="s">
        <v>90</v>
      </c>
      <c r="I136" s="20">
        <v>8500</v>
      </c>
      <c r="J136" s="5">
        <f t="shared" si="14"/>
        <v>425000</v>
      </c>
      <c r="K136" s="34">
        <f t="shared" si="15"/>
        <v>0</v>
      </c>
      <c r="L136" s="60"/>
    </row>
    <row r="137" spans="1:12" x14ac:dyDescent="0.2">
      <c r="A137" s="37"/>
      <c r="B137" s="9" t="s">
        <v>218</v>
      </c>
      <c r="C137" s="69">
        <v>75</v>
      </c>
      <c r="D137" s="1" t="s">
        <v>86</v>
      </c>
      <c r="E137" s="20">
        <v>35000</v>
      </c>
      <c r="F137" s="18">
        <f t="shared" si="13"/>
        <v>2625000</v>
      </c>
      <c r="G137" s="69">
        <v>75</v>
      </c>
      <c r="H137" s="1" t="s">
        <v>86</v>
      </c>
      <c r="I137" s="20">
        <v>35000</v>
      </c>
      <c r="J137" s="5">
        <f t="shared" si="14"/>
        <v>2625000</v>
      </c>
      <c r="K137" s="34">
        <f t="shared" si="15"/>
        <v>0</v>
      </c>
      <c r="L137" s="60"/>
    </row>
    <row r="138" spans="1:12" x14ac:dyDescent="0.2">
      <c r="A138" s="37"/>
      <c r="B138" s="9" t="s">
        <v>219</v>
      </c>
      <c r="C138" s="69">
        <v>25</v>
      </c>
      <c r="D138" s="1" t="s">
        <v>86</v>
      </c>
      <c r="E138" s="20">
        <v>25000</v>
      </c>
      <c r="F138" s="18">
        <f t="shared" si="13"/>
        <v>625000</v>
      </c>
      <c r="G138" s="69">
        <v>25</v>
      </c>
      <c r="H138" s="1" t="s">
        <v>86</v>
      </c>
      <c r="I138" s="20">
        <v>25000</v>
      </c>
      <c r="J138" s="5">
        <f t="shared" si="14"/>
        <v>625000</v>
      </c>
      <c r="K138" s="34">
        <f t="shared" si="15"/>
        <v>0</v>
      </c>
      <c r="L138" s="60"/>
    </row>
    <row r="139" spans="1:12" x14ac:dyDescent="0.2">
      <c r="A139" s="37"/>
      <c r="B139" s="9" t="s">
        <v>220</v>
      </c>
      <c r="C139" s="69">
        <v>300</v>
      </c>
      <c r="D139" s="1" t="s">
        <v>86</v>
      </c>
      <c r="E139" s="20">
        <v>75000</v>
      </c>
      <c r="F139" s="18">
        <f t="shared" si="13"/>
        <v>22500000</v>
      </c>
      <c r="G139" s="69">
        <v>300</v>
      </c>
      <c r="H139" s="1" t="s">
        <v>86</v>
      </c>
      <c r="I139" s="20">
        <v>75000</v>
      </c>
      <c r="J139" s="5">
        <f t="shared" si="14"/>
        <v>22500000</v>
      </c>
      <c r="K139" s="34">
        <f t="shared" si="15"/>
        <v>0</v>
      </c>
      <c r="L139" s="60"/>
    </row>
    <row r="140" spans="1:12" x14ac:dyDescent="0.2">
      <c r="A140" s="37"/>
      <c r="B140" s="9" t="s">
        <v>221</v>
      </c>
      <c r="C140" s="69">
        <v>12</v>
      </c>
      <c r="D140" s="1" t="s">
        <v>91</v>
      </c>
      <c r="E140" s="20">
        <v>45000</v>
      </c>
      <c r="F140" s="18">
        <f t="shared" si="13"/>
        <v>540000</v>
      </c>
      <c r="G140" s="69">
        <v>12</v>
      </c>
      <c r="H140" s="1" t="s">
        <v>91</v>
      </c>
      <c r="I140" s="20">
        <v>45000</v>
      </c>
      <c r="J140" s="5">
        <f t="shared" si="14"/>
        <v>540000</v>
      </c>
      <c r="K140" s="34">
        <f t="shared" si="15"/>
        <v>0</v>
      </c>
      <c r="L140" s="60"/>
    </row>
    <row r="141" spans="1:12" x14ac:dyDescent="0.2">
      <c r="A141" s="37"/>
      <c r="B141" s="9" t="s">
        <v>553</v>
      </c>
      <c r="C141" s="69">
        <v>2000</v>
      </c>
      <c r="D141" s="1" t="s">
        <v>24</v>
      </c>
      <c r="E141" s="8">
        <v>700</v>
      </c>
      <c r="F141" s="18">
        <f t="shared" si="13"/>
        <v>1400000</v>
      </c>
      <c r="G141" s="69">
        <v>2000</v>
      </c>
      <c r="H141" s="1" t="s">
        <v>24</v>
      </c>
      <c r="I141" s="8">
        <v>700</v>
      </c>
      <c r="J141" s="5">
        <f t="shared" si="14"/>
        <v>1400000</v>
      </c>
      <c r="K141" s="34">
        <f t="shared" si="15"/>
        <v>0</v>
      </c>
      <c r="L141" s="60"/>
    </row>
    <row r="142" spans="1:12" x14ac:dyDescent="0.2">
      <c r="A142" s="37"/>
      <c r="B142" s="9" t="s">
        <v>552</v>
      </c>
      <c r="C142" s="69">
        <v>3000</v>
      </c>
      <c r="D142" s="1" t="s">
        <v>24</v>
      </c>
      <c r="E142" s="8">
        <v>500</v>
      </c>
      <c r="F142" s="18">
        <f t="shared" si="13"/>
        <v>1500000</v>
      </c>
      <c r="G142" s="69">
        <v>3000</v>
      </c>
      <c r="H142" s="1" t="s">
        <v>24</v>
      </c>
      <c r="I142" s="8">
        <v>500</v>
      </c>
      <c r="J142" s="5">
        <f t="shared" si="14"/>
        <v>1500000</v>
      </c>
      <c r="K142" s="34">
        <f t="shared" si="15"/>
        <v>0</v>
      </c>
      <c r="L142" s="60"/>
    </row>
    <row r="143" spans="1:12" x14ac:dyDescent="0.2">
      <c r="A143" s="37"/>
      <c r="B143" s="9" t="s">
        <v>554</v>
      </c>
      <c r="C143" s="69">
        <v>240</v>
      </c>
      <c r="D143" s="1" t="s">
        <v>24</v>
      </c>
      <c r="E143" s="20">
        <v>15000</v>
      </c>
      <c r="F143" s="18">
        <f t="shared" si="13"/>
        <v>3600000</v>
      </c>
      <c r="G143" s="69">
        <v>240</v>
      </c>
      <c r="H143" s="1" t="s">
        <v>24</v>
      </c>
      <c r="I143" s="20">
        <v>15000</v>
      </c>
      <c r="J143" s="5">
        <f t="shared" si="14"/>
        <v>3600000</v>
      </c>
      <c r="K143" s="34">
        <f t="shared" si="15"/>
        <v>0</v>
      </c>
      <c r="L143" s="60"/>
    </row>
    <row r="144" spans="1:12" x14ac:dyDescent="0.2">
      <c r="A144" s="37"/>
      <c r="B144" s="9" t="s">
        <v>222</v>
      </c>
      <c r="C144" s="69">
        <v>20</v>
      </c>
      <c r="D144" s="1" t="s">
        <v>86</v>
      </c>
      <c r="E144" s="20">
        <v>6000</v>
      </c>
      <c r="F144" s="18">
        <f t="shared" si="13"/>
        <v>120000</v>
      </c>
      <c r="G144" s="69">
        <v>20</v>
      </c>
      <c r="H144" s="1" t="s">
        <v>86</v>
      </c>
      <c r="I144" s="20">
        <v>6000</v>
      </c>
      <c r="J144" s="5">
        <f t="shared" si="14"/>
        <v>120000</v>
      </c>
      <c r="K144" s="34">
        <f t="shared" si="15"/>
        <v>0</v>
      </c>
      <c r="L144" s="60"/>
    </row>
    <row r="145" spans="1:12" x14ac:dyDescent="0.2">
      <c r="A145" s="37"/>
      <c r="B145" s="9" t="s">
        <v>223</v>
      </c>
      <c r="C145" s="69">
        <v>120</v>
      </c>
      <c r="D145" s="1" t="s">
        <v>88</v>
      </c>
      <c r="E145" s="20">
        <v>6000</v>
      </c>
      <c r="F145" s="18">
        <f t="shared" si="13"/>
        <v>720000</v>
      </c>
      <c r="G145" s="69">
        <v>120</v>
      </c>
      <c r="H145" s="1" t="s">
        <v>88</v>
      </c>
      <c r="I145" s="20">
        <v>6000</v>
      </c>
      <c r="J145" s="5">
        <f t="shared" si="14"/>
        <v>720000</v>
      </c>
      <c r="K145" s="34">
        <f t="shared" si="15"/>
        <v>0</v>
      </c>
      <c r="L145" s="60"/>
    </row>
    <row r="146" spans="1:12" x14ac:dyDescent="0.2">
      <c r="A146" s="37"/>
      <c r="B146" s="9" t="s">
        <v>224</v>
      </c>
      <c r="C146" s="69">
        <v>150</v>
      </c>
      <c r="D146" s="1" t="s">
        <v>85</v>
      </c>
      <c r="E146" s="20">
        <v>3000</v>
      </c>
      <c r="F146" s="18">
        <f t="shared" si="13"/>
        <v>450000</v>
      </c>
      <c r="G146" s="69">
        <v>150</v>
      </c>
      <c r="H146" s="1" t="s">
        <v>85</v>
      </c>
      <c r="I146" s="20">
        <v>3000</v>
      </c>
      <c r="J146" s="5">
        <f t="shared" si="14"/>
        <v>450000</v>
      </c>
      <c r="K146" s="34">
        <f t="shared" si="15"/>
        <v>0</v>
      </c>
      <c r="L146" s="60"/>
    </row>
    <row r="147" spans="1:12" x14ac:dyDescent="0.2">
      <c r="A147" s="37"/>
      <c r="B147" s="9" t="s">
        <v>225</v>
      </c>
      <c r="C147" s="69">
        <v>300</v>
      </c>
      <c r="D147" s="1" t="s">
        <v>85</v>
      </c>
      <c r="E147" s="20">
        <v>3000</v>
      </c>
      <c r="F147" s="18">
        <f t="shared" si="13"/>
        <v>900000</v>
      </c>
      <c r="G147" s="69">
        <v>300</v>
      </c>
      <c r="H147" s="1" t="s">
        <v>85</v>
      </c>
      <c r="I147" s="20">
        <v>3000</v>
      </c>
      <c r="J147" s="5">
        <f t="shared" si="14"/>
        <v>900000</v>
      </c>
      <c r="K147" s="34">
        <f t="shared" si="15"/>
        <v>0</v>
      </c>
      <c r="L147" s="60"/>
    </row>
    <row r="148" spans="1:12" x14ac:dyDescent="0.2">
      <c r="A148" s="37"/>
      <c r="B148" s="9" t="s">
        <v>226</v>
      </c>
      <c r="C148" s="69">
        <v>480</v>
      </c>
      <c r="D148" s="1" t="s">
        <v>85</v>
      </c>
      <c r="E148" s="20">
        <v>3000</v>
      </c>
      <c r="F148" s="18">
        <f t="shared" si="13"/>
        <v>1440000</v>
      </c>
      <c r="G148" s="69">
        <v>480</v>
      </c>
      <c r="H148" s="1" t="s">
        <v>85</v>
      </c>
      <c r="I148" s="20">
        <v>3000</v>
      </c>
      <c r="J148" s="5">
        <f t="shared" si="14"/>
        <v>1440000</v>
      </c>
      <c r="K148" s="34">
        <f t="shared" si="15"/>
        <v>0</v>
      </c>
      <c r="L148" s="60"/>
    </row>
    <row r="149" spans="1:12" x14ac:dyDescent="0.2">
      <c r="A149" s="37"/>
      <c r="B149" s="9" t="s">
        <v>555</v>
      </c>
      <c r="C149" s="69">
        <v>85000</v>
      </c>
      <c r="D149" s="1" t="s">
        <v>90</v>
      </c>
      <c r="E149" s="8">
        <v>60</v>
      </c>
      <c r="F149" s="18">
        <f t="shared" si="13"/>
        <v>5100000</v>
      </c>
      <c r="G149" s="69">
        <v>85000</v>
      </c>
      <c r="H149" s="1" t="s">
        <v>90</v>
      </c>
      <c r="I149" s="8">
        <v>60</v>
      </c>
      <c r="J149" s="5">
        <f t="shared" si="14"/>
        <v>5100000</v>
      </c>
      <c r="K149" s="34">
        <f t="shared" si="15"/>
        <v>0</v>
      </c>
      <c r="L149" s="60"/>
    </row>
    <row r="150" spans="1:12" x14ac:dyDescent="0.2">
      <c r="A150" s="37"/>
      <c r="B150" s="9" t="s">
        <v>227</v>
      </c>
      <c r="C150" s="69">
        <v>48</v>
      </c>
      <c r="D150" s="1" t="s">
        <v>90</v>
      </c>
      <c r="E150" s="20">
        <v>12500</v>
      </c>
      <c r="F150" s="18">
        <f t="shared" si="13"/>
        <v>600000</v>
      </c>
      <c r="G150" s="69">
        <v>48</v>
      </c>
      <c r="H150" s="1" t="s">
        <v>90</v>
      </c>
      <c r="I150" s="20">
        <v>12500</v>
      </c>
      <c r="J150" s="5">
        <f t="shared" si="14"/>
        <v>600000</v>
      </c>
      <c r="K150" s="34">
        <f t="shared" si="15"/>
        <v>0</v>
      </c>
      <c r="L150" s="60"/>
    </row>
    <row r="151" spans="1:12" x14ac:dyDescent="0.2">
      <c r="A151" s="37"/>
      <c r="B151" s="9" t="s">
        <v>228</v>
      </c>
      <c r="C151" s="69">
        <v>48</v>
      </c>
      <c r="D151" s="1" t="s">
        <v>90</v>
      </c>
      <c r="E151" s="20">
        <v>17500</v>
      </c>
      <c r="F151" s="18">
        <f t="shared" si="13"/>
        <v>840000</v>
      </c>
      <c r="G151" s="69">
        <v>48</v>
      </c>
      <c r="H151" s="1" t="s">
        <v>90</v>
      </c>
      <c r="I151" s="20">
        <v>17500</v>
      </c>
      <c r="J151" s="5">
        <f t="shared" si="14"/>
        <v>840000</v>
      </c>
      <c r="K151" s="34">
        <f t="shared" si="15"/>
        <v>0</v>
      </c>
      <c r="L151" s="60"/>
    </row>
    <row r="152" spans="1:12" x14ac:dyDescent="0.2">
      <c r="A152" s="37"/>
      <c r="B152" s="9" t="s">
        <v>229</v>
      </c>
      <c r="C152" s="69">
        <v>36</v>
      </c>
      <c r="D152" s="1" t="s">
        <v>90</v>
      </c>
      <c r="E152" s="20">
        <v>15000</v>
      </c>
      <c r="F152" s="18">
        <f t="shared" si="13"/>
        <v>540000</v>
      </c>
      <c r="G152" s="69">
        <v>36</v>
      </c>
      <c r="H152" s="1" t="s">
        <v>90</v>
      </c>
      <c r="I152" s="20">
        <v>15000</v>
      </c>
      <c r="J152" s="5">
        <f t="shared" si="14"/>
        <v>540000</v>
      </c>
      <c r="K152" s="34">
        <f t="shared" si="15"/>
        <v>0</v>
      </c>
      <c r="L152" s="60"/>
    </row>
    <row r="153" spans="1:12" x14ac:dyDescent="0.2">
      <c r="A153" s="37"/>
      <c r="B153" s="9" t="s">
        <v>230</v>
      </c>
      <c r="C153" s="69">
        <v>100</v>
      </c>
      <c r="D153" s="1" t="s">
        <v>24</v>
      </c>
      <c r="E153" s="20">
        <v>4000</v>
      </c>
      <c r="F153" s="18">
        <f t="shared" si="13"/>
        <v>400000</v>
      </c>
      <c r="G153" s="69">
        <v>100</v>
      </c>
      <c r="H153" s="1" t="s">
        <v>24</v>
      </c>
      <c r="I153" s="20">
        <v>4000</v>
      </c>
      <c r="J153" s="5">
        <f t="shared" si="14"/>
        <v>400000</v>
      </c>
      <c r="K153" s="34">
        <f t="shared" si="15"/>
        <v>0</v>
      </c>
      <c r="L153" s="60"/>
    </row>
    <row r="154" spans="1:12" x14ac:dyDescent="0.2">
      <c r="A154" s="37"/>
      <c r="B154" s="9" t="s">
        <v>231</v>
      </c>
      <c r="C154" s="69">
        <v>40</v>
      </c>
      <c r="D154" s="1" t="s">
        <v>86</v>
      </c>
      <c r="E154" s="20">
        <v>3000</v>
      </c>
      <c r="F154" s="18">
        <f t="shared" si="13"/>
        <v>120000</v>
      </c>
      <c r="G154" s="69">
        <v>40</v>
      </c>
      <c r="H154" s="1" t="s">
        <v>86</v>
      </c>
      <c r="I154" s="20">
        <v>3000</v>
      </c>
      <c r="J154" s="5">
        <f t="shared" si="14"/>
        <v>120000</v>
      </c>
      <c r="K154" s="34">
        <f t="shared" si="15"/>
        <v>0</v>
      </c>
      <c r="L154" s="60"/>
    </row>
    <row r="155" spans="1:12" x14ac:dyDescent="0.2">
      <c r="A155" s="37"/>
      <c r="B155" s="9" t="s">
        <v>232</v>
      </c>
      <c r="C155" s="69">
        <v>240</v>
      </c>
      <c r="D155" s="1" t="s">
        <v>86</v>
      </c>
      <c r="E155" s="20">
        <v>8500</v>
      </c>
      <c r="F155" s="18">
        <f t="shared" si="13"/>
        <v>2040000</v>
      </c>
      <c r="G155" s="69">
        <v>240</v>
      </c>
      <c r="H155" s="1" t="s">
        <v>86</v>
      </c>
      <c r="I155" s="20">
        <v>8500</v>
      </c>
      <c r="J155" s="5">
        <f t="shared" si="14"/>
        <v>2040000</v>
      </c>
      <c r="K155" s="34">
        <f t="shared" si="15"/>
        <v>0</v>
      </c>
      <c r="L155" s="60"/>
    </row>
    <row r="156" spans="1:12" x14ac:dyDescent="0.2">
      <c r="A156" s="37"/>
      <c r="B156" s="9" t="s">
        <v>233</v>
      </c>
      <c r="C156" s="69">
        <v>10</v>
      </c>
      <c r="D156" s="1" t="s">
        <v>90</v>
      </c>
      <c r="E156" s="20">
        <v>3000</v>
      </c>
      <c r="F156" s="18">
        <f t="shared" si="13"/>
        <v>30000</v>
      </c>
      <c r="G156" s="69">
        <v>10</v>
      </c>
      <c r="H156" s="1" t="s">
        <v>90</v>
      </c>
      <c r="I156" s="20">
        <v>3000</v>
      </c>
      <c r="J156" s="5">
        <f t="shared" si="14"/>
        <v>30000</v>
      </c>
      <c r="K156" s="34">
        <f t="shared" si="15"/>
        <v>0</v>
      </c>
      <c r="L156" s="60"/>
    </row>
    <row r="157" spans="1:12" x14ac:dyDescent="0.2">
      <c r="A157" s="37"/>
      <c r="B157" s="9" t="s">
        <v>234</v>
      </c>
      <c r="C157" s="69">
        <v>2</v>
      </c>
      <c r="D157" s="1" t="s">
        <v>85</v>
      </c>
      <c r="E157" s="20">
        <v>37500</v>
      </c>
      <c r="F157" s="18">
        <f t="shared" si="13"/>
        <v>75000</v>
      </c>
      <c r="G157" s="69">
        <v>2</v>
      </c>
      <c r="H157" s="1" t="s">
        <v>85</v>
      </c>
      <c r="I157" s="20">
        <v>37500</v>
      </c>
      <c r="J157" s="5">
        <f t="shared" si="14"/>
        <v>75000</v>
      </c>
      <c r="K157" s="34">
        <f t="shared" si="15"/>
        <v>0</v>
      </c>
      <c r="L157" s="60"/>
    </row>
    <row r="158" spans="1:12" x14ac:dyDescent="0.2">
      <c r="A158" s="37"/>
      <c r="B158" s="9" t="s">
        <v>235</v>
      </c>
      <c r="C158" s="69">
        <v>300</v>
      </c>
      <c r="D158" s="1" t="s">
        <v>86</v>
      </c>
      <c r="E158" s="20">
        <v>1000</v>
      </c>
      <c r="F158" s="18">
        <f t="shared" si="13"/>
        <v>300000</v>
      </c>
      <c r="G158" s="69">
        <v>300</v>
      </c>
      <c r="H158" s="1" t="s">
        <v>86</v>
      </c>
      <c r="I158" s="20">
        <v>1000</v>
      </c>
      <c r="J158" s="5">
        <f t="shared" si="14"/>
        <v>300000</v>
      </c>
      <c r="K158" s="34">
        <f t="shared" si="15"/>
        <v>0</v>
      </c>
      <c r="L158" s="60"/>
    </row>
    <row r="159" spans="1:12" x14ac:dyDescent="0.2">
      <c r="A159" s="37"/>
      <c r="B159" s="9" t="s">
        <v>556</v>
      </c>
      <c r="C159" s="69">
        <v>240</v>
      </c>
      <c r="D159" s="1" t="s">
        <v>86</v>
      </c>
      <c r="E159" s="20">
        <v>25000</v>
      </c>
      <c r="F159" s="18">
        <f t="shared" si="13"/>
        <v>6000000</v>
      </c>
      <c r="G159" s="69">
        <v>240</v>
      </c>
      <c r="H159" s="1" t="s">
        <v>86</v>
      </c>
      <c r="I159" s="20">
        <v>25000</v>
      </c>
      <c r="J159" s="5">
        <f t="shared" si="14"/>
        <v>6000000</v>
      </c>
      <c r="K159" s="34">
        <f t="shared" si="15"/>
        <v>0</v>
      </c>
      <c r="L159" s="60"/>
    </row>
    <row r="160" spans="1:12" x14ac:dyDescent="0.2">
      <c r="A160" s="37"/>
      <c r="B160" s="9" t="s">
        <v>236</v>
      </c>
      <c r="C160" s="69">
        <v>10</v>
      </c>
      <c r="D160" s="1" t="s">
        <v>86</v>
      </c>
      <c r="E160" s="20">
        <v>25000</v>
      </c>
      <c r="F160" s="18">
        <f t="shared" si="13"/>
        <v>250000</v>
      </c>
      <c r="G160" s="69">
        <v>10</v>
      </c>
      <c r="H160" s="1" t="s">
        <v>86</v>
      </c>
      <c r="I160" s="20">
        <v>25000</v>
      </c>
      <c r="J160" s="5">
        <f t="shared" si="14"/>
        <v>250000</v>
      </c>
      <c r="K160" s="34">
        <f t="shared" si="15"/>
        <v>0</v>
      </c>
      <c r="L160" s="60"/>
    </row>
    <row r="161" spans="1:12" x14ac:dyDescent="0.2">
      <c r="A161" s="37"/>
      <c r="B161" s="9" t="s">
        <v>237</v>
      </c>
      <c r="C161" s="69">
        <v>2</v>
      </c>
      <c r="D161" s="1" t="s">
        <v>86</v>
      </c>
      <c r="E161" s="20">
        <v>92000</v>
      </c>
      <c r="F161" s="18">
        <f t="shared" si="13"/>
        <v>184000</v>
      </c>
      <c r="G161" s="69">
        <v>2</v>
      </c>
      <c r="H161" s="1" t="s">
        <v>86</v>
      </c>
      <c r="I161" s="20">
        <v>92000</v>
      </c>
      <c r="J161" s="5">
        <f t="shared" si="14"/>
        <v>184000</v>
      </c>
      <c r="K161" s="34">
        <f t="shared" si="15"/>
        <v>0</v>
      </c>
      <c r="L161" s="60"/>
    </row>
    <row r="162" spans="1:12" x14ac:dyDescent="0.2">
      <c r="A162" s="37"/>
      <c r="B162" s="9" t="s">
        <v>238</v>
      </c>
      <c r="C162" s="69">
        <v>3</v>
      </c>
      <c r="D162" s="1" t="s">
        <v>86</v>
      </c>
      <c r="E162" s="20">
        <v>190000</v>
      </c>
      <c r="F162" s="18">
        <f t="shared" si="13"/>
        <v>570000</v>
      </c>
      <c r="G162" s="69">
        <v>3</v>
      </c>
      <c r="H162" s="1" t="s">
        <v>86</v>
      </c>
      <c r="I162" s="20">
        <v>190000</v>
      </c>
      <c r="J162" s="5">
        <f t="shared" si="14"/>
        <v>570000</v>
      </c>
      <c r="K162" s="34">
        <f t="shared" si="15"/>
        <v>0</v>
      </c>
      <c r="L162" s="60"/>
    </row>
    <row r="163" spans="1:12" x14ac:dyDescent="0.2">
      <c r="A163" s="37"/>
      <c r="B163" s="9" t="s">
        <v>239</v>
      </c>
      <c r="C163" s="69">
        <v>2</v>
      </c>
      <c r="D163" s="1" t="s">
        <v>86</v>
      </c>
      <c r="E163" s="20">
        <v>360000</v>
      </c>
      <c r="F163" s="18">
        <f t="shared" si="13"/>
        <v>720000</v>
      </c>
      <c r="G163" s="69">
        <v>2</v>
      </c>
      <c r="H163" s="1" t="s">
        <v>86</v>
      </c>
      <c r="I163" s="20">
        <v>360000</v>
      </c>
      <c r="J163" s="5">
        <f t="shared" si="14"/>
        <v>720000</v>
      </c>
      <c r="K163" s="34">
        <f t="shared" si="15"/>
        <v>0</v>
      </c>
      <c r="L163" s="60"/>
    </row>
    <row r="164" spans="1:12" x14ac:dyDescent="0.2">
      <c r="A164" s="37"/>
      <c r="B164" s="9" t="s">
        <v>240</v>
      </c>
      <c r="C164" s="69">
        <v>500</v>
      </c>
      <c r="D164" s="1" t="s">
        <v>86</v>
      </c>
      <c r="E164" s="20">
        <v>7500</v>
      </c>
      <c r="F164" s="18">
        <f t="shared" si="13"/>
        <v>3750000</v>
      </c>
      <c r="G164" s="69">
        <v>500</v>
      </c>
      <c r="H164" s="1" t="s">
        <v>86</v>
      </c>
      <c r="I164" s="20">
        <v>7500</v>
      </c>
      <c r="J164" s="5">
        <f t="shared" si="14"/>
        <v>3750000</v>
      </c>
      <c r="K164" s="34">
        <f t="shared" si="15"/>
        <v>0</v>
      </c>
      <c r="L164" s="60"/>
    </row>
    <row r="165" spans="1:12" x14ac:dyDescent="0.2">
      <c r="A165" s="37"/>
      <c r="B165" s="9" t="s">
        <v>241</v>
      </c>
      <c r="C165" s="69">
        <v>600</v>
      </c>
      <c r="D165" s="1" t="s">
        <v>86</v>
      </c>
      <c r="E165" s="20">
        <v>2000</v>
      </c>
      <c r="F165" s="18">
        <f t="shared" si="13"/>
        <v>1200000</v>
      </c>
      <c r="G165" s="69">
        <v>600</v>
      </c>
      <c r="H165" s="1" t="s">
        <v>86</v>
      </c>
      <c r="I165" s="20">
        <v>2000</v>
      </c>
      <c r="J165" s="5">
        <f t="shared" si="14"/>
        <v>1200000</v>
      </c>
      <c r="K165" s="34">
        <f t="shared" si="15"/>
        <v>0</v>
      </c>
      <c r="L165" s="60"/>
    </row>
    <row r="166" spans="1:12" x14ac:dyDescent="0.2">
      <c r="A166" s="37"/>
      <c r="B166" s="9" t="s">
        <v>242</v>
      </c>
      <c r="C166" s="69">
        <v>10</v>
      </c>
      <c r="D166" s="1" t="s">
        <v>86</v>
      </c>
      <c r="E166" s="20">
        <v>8500</v>
      </c>
      <c r="F166" s="18">
        <f t="shared" si="13"/>
        <v>85000</v>
      </c>
      <c r="G166" s="69">
        <v>10</v>
      </c>
      <c r="H166" s="1" t="s">
        <v>86</v>
      </c>
      <c r="I166" s="20">
        <v>8500</v>
      </c>
      <c r="J166" s="5">
        <f t="shared" si="14"/>
        <v>85000</v>
      </c>
      <c r="K166" s="34">
        <f t="shared" si="15"/>
        <v>0</v>
      </c>
      <c r="L166" s="60"/>
    </row>
    <row r="167" spans="1:12" x14ac:dyDescent="0.2">
      <c r="A167" s="37"/>
      <c r="B167" s="9" t="s">
        <v>243</v>
      </c>
      <c r="C167" s="69">
        <v>50</v>
      </c>
      <c r="D167" s="1" t="s">
        <v>86</v>
      </c>
      <c r="E167" s="20">
        <v>2000</v>
      </c>
      <c r="F167" s="18">
        <f t="shared" si="13"/>
        <v>100000</v>
      </c>
      <c r="G167" s="69">
        <v>50</v>
      </c>
      <c r="H167" s="1" t="s">
        <v>86</v>
      </c>
      <c r="I167" s="20">
        <v>2000</v>
      </c>
      <c r="J167" s="5">
        <f t="shared" si="14"/>
        <v>100000</v>
      </c>
      <c r="K167" s="34">
        <f t="shared" si="15"/>
        <v>0</v>
      </c>
      <c r="L167" s="60"/>
    </row>
    <row r="168" spans="1:12" x14ac:dyDescent="0.2">
      <c r="A168" s="37"/>
      <c r="B168" s="9" t="s">
        <v>244</v>
      </c>
      <c r="C168" s="69">
        <v>50</v>
      </c>
      <c r="D168" s="1" t="s">
        <v>86</v>
      </c>
      <c r="E168" s="20">
        <v>2500</v>
      </c>
      <c r="F168" s="18">
        <f t="shared" si="13"/>
        <v>125000</v>
      </c>
      <c r="G168" s="69">
        <v>50</v>
      </c>
      <c r="H168" s="1" t="s">
        <v>86</v>
      </c>
      <c r="I168" s="20">
        <v>2500</v>
      </c>
      <c r="J168" s="5">
        <f t="shared" si="14"/>
        <v>125000</v>
      </c>
      <c r="K168" s="34">
        <f t="shared" si="15"/>
        <v>0</v>
      </c>
      <c r="L168" s="60"/>
    </row>
    <row r="169" spans="1:12" x14ac:dyDescent="0.2">
      <c r="A169" s="37"/>
      <c r="B169" s="9" t="s">
        <v>245</v>
      </c>
      <c r="C169" s="69">
        <v>12</v>
      </c>
      <c r="D169" s="1" t="s">
        <v>86</v>
      </c>
      <c r="E169" s="20">
        <v>6000</v>
      </c>
      <c r="F169" s="18">
        <f t="shared" si="13"/>
        <v>72000</v>
      </c>
      <c r="G169" s="69">
        <v>12</v>
      </c>
      <c r="H169" s="1" t="s">
        <v>86</v>
      </c>
      <c r="I169" s="20">
        <v>6000</v>
      </c>
      <c r="J169" s="5">
        <f t="shared" si="14"/>
        <v>72000</v>
      </c>
      <c r="K169" s="34">
        <f t="shared" si="15"/>
        <v>0</v>
      </c>
      <c r="L169" s="60"/>
    </row>
    <row r="170" spans="1:12" x14ac:dyDescent="0.2">
      <c r="A170" s="37"/>
      <c r="B170" s="9" t="s">
        <v>246</v>
      </c>
      <c r="C170" s="69">
        <v>60</v>
      </c>
      <c r="D170" s="1" t="s">
        <v>86</v>
      </c>
      <c r="E170" s="20">
        <v>15000</v>
      </c>
      <c r="F170" s="18">
        <f t="shared" si="13"/>
        <v>900000</v>
      </c>
      <c r="G170" s="69">
        <v>60</v>
      </c>
      <c r="H170" s="1" t="s">
        <v>86</v>
      </c>
      <c r="I170" s="20">
        <v>15000</v>
      </c>
      <c r="J170" s="5">
        <f t="shared" si="14"/>
        <v>900000</v>
      </c>
      <c r="K170" s="34">
        <f t="shared" si="15"/>
        <v>0</v>
      </c>
      <c r="L170" s="60"/>
    </row>
    <row r="171" spans="1:12" x14ac:dyDescent="0.2">
      <c r="A171" s="37"/>
      <c r="B171" s="9" t="s">
        <v>247</v>
      </c>
      <c r="C171" s="69">
        <v>65</v>
      </c>
      <c r="D171" s="1" t="s">
        <v>86</v>
      </c>
      <c r="E171" s="20">
        <v>20000</v>
      </c>
      <c r="F171" s="18">
        <f t="shared" si="13"/>
        <v>1300000</v>
      </c>
      <c r="G171" s="69">
        <v>65</v>
      </c>
      <c r="H171" s="1" t="s">
        <v>86</v>
      </c>
      <c r="I171" s="20">
        <v>20000</v>
      </c>
      <c r="J171" s="5">
        <f t="shared" si="14"/>
        <v>1300000</v>
      </c>
      <c r="K171" s="34">
        <f t="shared" si="15"/>
        <v>0</v>
      </c>
      <c r="L171" s="60"/>
    </row>
    <row r="172" spans="1:12" x14ac:dyDescent="0.2">
      <c r="A172" s="37"/>
      <c r="B172" s="9" t="s">
        <v>248</v>
      </c>
      <c r="C172" s="69">
        <v>65</v>
      </c>
      <c r="D172" s="1" t="s">
        <v>86</v>
      </c>
      <c r="E172" s="20">
        <v>5000</v>
      </c>
      <c r="F172" s="18">
        <f t="shared" si="13"/>
        <v>325000</v>
      </c>
      <c r="G172" s="69">
        <v>65</v>
      </c>
      <c r="H172" s="1" t="s">
        <v>86</v>
      </c>
      <c r="I172" s="20">
        <v>5000</v>
      </c>
      <c r="J172" s="5">
        <f t="shared" si="14"/>
        <v>325000</v>
      </c>
      <c r="K172" s="34">
        <f t="shared" si="15"/>
        <v>0</v>
      </c>
      <c r="L172" s="60"/>
    </row>
    <row r="173" spans="1:12" x14ac:dyDescent="0.2">
      <c r="A173" s="37"/>
      <c r="B173" s="9" t="s">
        <v>249</v>
      </c>
      <c r="C173" s="69">
        <v>23</v>
      </c>
      <c r="D173" s="1" t="s">
        <v>86</v>
      </c>
      <c r="E173" s="20">
        <v>2000</v>
      </c>
      <c r="F173" s="18">
        <f t="shared" si="13"/>
        <v>46000</v>
      </c>
      <c r="G173" s="69">
        <v>24</v>
      </c>
      <c r="H173" s="1" t="s">
        <v>86</v>
      </c>
      <c r="I173" s="20">
        <v>2000</v>
      </c>
      <c r="J173" s="5">
        <f t="shared" si="14"/>
        <v>48000</v>
      </c>
      <c r="K173" s="34">
        <f t="shared" si="15"/>
        <v>2000</v>
      </c>
      <c r="L173" s="60"/>
    </row>
    <row r="174" spans="1:12" x14ac:dyDescent="0.2">
      <c r="A174" s="37"/>
      <c r="B174" s="9" t="s">
        <v>250</v>
      </c>
      <c r="C174" s="69">
        <v>12</v>
      </c>
      <c r="D174" s="1" t="s">
        <v>86</v>
      </c>
      <c r="E174" s="20">
        <v>85000</v>
      </c>
      <c r="F174" s="18">
        <f t="shared" si="13"/>
        <v>1020000</v>
      </c>
      <c r="G174" s="69">
        <v>12</v>
      </c>
      <c r="H174" s="1" t="s">
        <v>86</v>
      </c>
      <c r="I174" s="20">
        <v>85000</v>
      </c>
      <c r="J174" s="5">
        <f t="shared" si="14"/>
        <v>1020000</v>
      </c>
      <c r="K174" s="34">
        <f t="shared" si="15"/>
        <v>0</v>
      </c>
      <c r="L174" s="60"/>
    </row>
    <row r="175" spans="1:12" x14ac:dyDescent="0.2">
      <c r="A175" s="37"/>
      <c r="B175" s="9" t="s">
        <v>251</v>
      </c>
      <c r="C175" s="69">
        <v>12</v>
      </c>
      <c r="D175" s="1" t="s">
        <v>86</v>
      </c>
      <c r="E175" s="20">
        <v>17000</v>
      </c>
      <c r="F175" s="18">
        <f t="shared" si="13"/>
        <v>204000</v>
      </c>
      <c r="G175" s="69">
        <v>12</v>
      </c>
      <c r="H175" s="1" t="s">
        <v>86</v>
      </c>
      <c r="I175" s="20">
        <v>17000</v>
      </c>
      <c r="J175" s="5">
        <f t="shared" si="14"/>
        <v>204000</v>
      </c>
      <c r="K175" s="34">
        <f t="shared" si="15"/>
        <v>0</v>
      </c>
      <c r="L175" s="60"/>
    </row>
    <row r="176" spans="1:12" x14ac:dyDescent="0.2">
      <c r="A176" s="37"/>
      <c r="B176" s="9" t="s">
        <v>252</v>
      </c>
      <c r="C176" s="69">
        <v>2</v>
      </c>
      <c r="D176" s="1" t="s">
        <v>86</v>
      </c>
      <c r="E176" s="20">
        <v>25000</v>
      </c>
      <c r="F176" s="18">
        <f t="shared" si="13"/>
        <v>50000</v>
      </c>
      <c r="G176" s="69">
        <v>0</v>
      </c>
      <c r="H176" s="1" t="s">
        <v>86</v>
      </c>
      <c r="I176" s="20">
        <v>25000</v>
      </c>
      <c r="J176" s="5">
        <f t="shared" si="14"/>
        <v>0</v>
      </c>
      <c r="K176" s="34">
        <f t="shared" si="15"/>
        <v>-50000</v>
      </c>
      <c r="L176" s="60"/>
    </row>
    <row r="177" spans="1:12" x14ac:dyDescent="0.2">
      <c r="A177" s="37"/>
      <c r="B177" s="9" t="s">
        <v>253</v>
      </c>
      <c r="C177" s="69">
        <v>22</v>
      </c>
      <c r="D177" s="1" t="s">
        <v>86</v>
      </c>
      <c r="E177" s="20">
        <v>35000</v>
      </c>
      <c r="F177" s="18">
        <f t="shared" si="13"/>
        <v>770000</v>
      </c>
      <c r="G177" s="69">
        <v>22</v>
      </c>
      <c r="H177" s="1" t="s">
        <v>86</v>
      </c>
      <c r="I177" s="20">
        <v>35000</v>
      </c>
      <c r="J177" s="5">
        <f t="shared" si="14"/>
        <v>770000</v>
      </c>
      <c r="K177" s="34">
        <f t="shared" si="15"/>
        <v>0</v>
      </c>
      <c r="L177" s="60"/>
    </row>
    <row r="178" spans="1:12" x14ac:dyDescent="0.2">
      <c r="A178" s="37"/>
      <c r="B178" s="9" t="s">
        <v>254</v>
      </c>
      <c r="C178" s="69">
        <v>36</v>
      </c>
      <c r="D178" s="1" t="s">
        <v>86</v>
      </c>
      <c r="E178" s="20">
        <v>15000</v>
      </c>
      <c r="F178" s="18">
        <f t="shared" si="13"/>
        <v>540000</v>
      </c>
      <c r="G178" s="69">
        <v>36</v>
      </c>
      <c r="H178" s="1" t="s">
        <v>86</v>
      </c>
      <c r="I178" s="20">
        <v>15000</v>
      </c>
      <c r="J178" s="5">
        <f t="shared" si="14"/>
        <v>540000</v>
      </c>
      <c r="K178" s="34">
        <f t="shared" si="15"/>
        <v>0</v>
      </c>
      <c r="L178" s="60"/>
    </row>
    <row r="179" spans="1:12" x14ac:dyDescent="0.2">
      <c r="A179" s="37"/>
      <c r="B179" s="9" t="s">
        <v>255</v>
      </c>
      <c r="C179" s="69">
        <v>36</v>
      </c>
      <c r="D179" s="1" t="s">
        <v>86</v>
      </c>
      <c r="E179" s="20">
        <v>15000</v>
      </c>
      <c r="F179" s="18">
        <f t="shared" si="13"/>
        <v>540000</v>
      </c>
      <c r="G179" s="69">
        <v>36</v>
      </c>
      <c r="H179" s="1" t="s">
        <v>86</v>
      </c>
      <c r="I179" s="20">
        <v>15000</v>
      </c>
      <c r="J179" s="5">
        <f t="shared" si="14"/>
        <v>540000</v>
      </c>
      <c r="K179" s="34">
        <f t="shared" si="15"/>
        <v>0</v>
      </c>
      <c r="L179" s="60"/>
    </row>
    <row r="180" spans="1:12" x14ac:dyDescent="0.2">
      <c r="A180" s="37"/>
      <c r="B180" s="9" t="s">
        <v>256</v>
      </c>
      <c r="C180" s="69">
        <v>300</v>
      </c>
      <c r="D180" s="1" t="s">
        <v>25</v>
      </c>
      <c r="E180" s="20">
        <v>2000</v>
      </c>
      <c r="F180" s="18">
        <f t="shared" si="13"/>
        <v>600000</v>
      </c>
      <c r="G180" s="69">
        <v>300</v>
      </c>
      <c r="H180" s="1" t="s">
        <v>25</v>
      </c>
      <c r="I180" s="20">
        <v>2000</v>
      </c>
      <c r="J180" s="5">
        <f t="shared" si="14"/>
        <v>600000</v>
      </c>
      <c r="K180" s="34">
        <f t="shared" si="15"/>
        <v>0</v>
      </c>
      <c r="L180" s="60"/>
    </row>
    <row r="181" spans="1:12" x14ac:dyDescent="0.2">
      <c r="A181" s="37"/>
      <c r="B181" s="9" t="s">
        <v>257</v>
      </c>
      <c r="C181" s="69">
        <v>48</v>
      </c>
      <c r="D181" s="1" t="s">
        <v>86</v>
      </c>
      <c r="E181" s="20">
        <v>35000</v>
      </c>
      <c r="F181" s="18">
        <f t="shared" si="13"/>
        <v>1680000</v>
      </c>
      <c r="G181" s="69">
        <v>48</v>
      </c>
      <c r="H181" s="1" t="s">
        <v>86</v>
      </c>
      <c r="I181" s="20">
        <v>35000</v>
      </c>
      <c r="J181" s="5">
        <f t="shared" si="14"/>
        <v>1680000</v>
      </c>
      <c r="K181" s="34">
        <f t="shared" si="15"/>
        <v>0</v>
      </c>
      <c r="L181" s="60"/>
    </row>
    <row r="182" spans="1:12" x14ac:dyDescent="0.2">
      <c r="A182" s="37"/>
      <c r="B182" s="9" t="s">
        <v>258</v>
      </c>
      <c r="C182" s="69">
        <v>600</v>
      </c>
      <c r="D182" s="1" t="s">
        <v>24</v>
      </c>
      <c r="E182" s="8">
        <v>600</v>
      </c>
      <c r="F182" s="18">
        <f t="shared" si="13"/>
        <v>360000</v>
      </c>
      <c r="G182" s="69">
        <v>600</v>
      </c>
      <c r="H182" s="1" t="s">
        <v>24</v>
      </c>
      <c r="I182" s="8">
        <v>600</v>
      </c>
      <c r="J182" s="5">
        <f t="shared" si="14"/>
        <v>360000</v>
      </c>
      <c r="K182" s="34">
        <f t="shared" si="15"/>
        <v>0</v>
      </c>
      <c r="L182" s="60"/>
    </row>
    <row r="183" spans="1:12" x14ac:dyDescent="0.2">
      <c r="A183" s="37"/>
      <c r="B183" s="9" t="s">
        <v>259</v>
      </c>
      <c r="C183" s="69">
        <v>200</v>
      </c>
      <c r="D183" s="1" t="s">
        <v>24</v>
      </c>
      <c r="E183" s="20">
        <v>7500</v>
      </c>
      <c r="F183" s="18">
        <f t="shared" si="13"/>
        <v>1500000</v>
      </c>
      <c r="G183" s="69">
        <v>200</v>
      </c>
      <c r="H183" s="1" t="s">
        <v>24</v>
      </c>
      <c r="I183" s="20">
        <v>7500</v>
      </c>
      <c r="J183" s="5">
        <f t="shared" si="14"/>
        <v>1500000</v>
      </c>
      <c r="K183" s="34">
        <f t="shared" si="15"/>
        <v>0</v>
      </c>
      <c r="L183" s="60"/>
    </row>
    <row r="184" spans="1:12" x14ac:dyDescent="0.2">
      <c r="A184" s="37"/>
      <c r="B184" s="9" t="s">
        <v>260</v>
      </c>
      <c r="C184" s="69">
        <v>300</v>
      </c>
      <c r="D184" s="1" t="s">
        <v>24</v>
      </c>
      <c r="E184" s="20">
        <v>5500</v>
      </c>
      <c r="F184" s="18">
        <f t="shared" si="13"/>
        <v>1650000</v>
      </c>
      <c r="G184" s="69">
        <v>300</v>
      </c>
      <c r="H184" s="1" t="s">
        <v>24</v>
      </c>
      <c r="I184" s="20">
        <v>5500</v>
      </c>
      <c r="J184" s="5">
        <f t="shared" si="14"/>
        <v>1650000</v>
      </c>
      <c r="K184" s="34">
        <f t="shared" si="15"/>
        <v>0</v>
      </c>
      <c r="L184" s="60"/>
    </row>
    <row r="185" spans="1:12" x14ac:dyDescent="0.2">
      <c r="A185" s="37"/>
      <c r="B185" s="9" t="s">
        <v>261</v>
      </c>
      <c r="C185" s="69">
        <v>140</v>
      </c>
      <c r="D185" s="1" t="s">
        <v>86</v>
      </c>
      <c r="E185" s="20">
        <v>1500</v>
      </c>
      <c r="F185" s="18">
        <f t="shared" si="13"/>
        <v>210000</v>
      </c>
      <c r="G185" s="69">
        <v>140</v>
      </c>
      <c r="H185" s="1" t="s">
        <v>86</v>
      </c>
      <c r="I185" s="20">
        <v>1500</v>
      </c>
      <c r="J185" s="5">
        <f t="shared" si="14"/>
        <v>210000</v>
      </c>
      <c r="K185" s="34">
        <f t="shared" si="15"/>
        <v>0</v>
      </c>
      <c r="L185" s="60"/>
    </row>
    <row r="186" spans="1:12" x14ac:dyDescent="0.2">
      <c r="A186" s="37"/>
      <c r="B186" s="9" t="s">
        <v>262</v>
      </c>
      <c r="C186" s="69">
        <v>120</v>
      </c>
      <c r="D186" s="1" t="s">
        <v>86</v>
      </c>
      <c r="E186" s="20">
        <v>8500</v>
      </c>
      <c r="F186" s="18">
        <f t="shared" si="13"/>
        <v>1020000</v>
      </c>
      <c r="G186" s="69">
        <v>120</v>
      </c>
      <c r="H186" s="1" t="s">
        <v>86</v>
      </c>
      <c r="I186" s="20">
        <v>8500</v>
      </c>
      <c r="J186" s="5">
        <f t="shared" si="14"/>
        <v>1020000</v>
      </c>
      <c r="K186" s="34">
        <f t="shared" si="15"/>
        <v>0</v>
      </c>
      <c r="L186" s="60"/>
    </row>
    <row r="187" spans="1:12" x14ac:dyDescent="0.2">
      <c r="A187" s="37"/>
      <c r="B187" s="9" t="s">
        <v>263</v>
      </c>
      <c r="C187" s="69">
        <v>120</v>
      </c>
      <c r="D187" s="1" t="s">
        <v>86</v>
      </c>
      <c r="E187" s="20">
        <v>7500</v>
      </c>
      <c r="F187" s="18">
        <f t="shared" ref="F187:F251" si="16">E187*C187</f>
        <v>900000</v>
      </c>
      <c r="G187" s="69">
        <v>120</v>
      </c>
      <c r="H187" s="1" t="s">
        <v>86</v>
      </c>
      <c r="I187" s="20">
        <v>7500</v>
      </c>
      <c r="J187" s="5">
        <f t="shared" ref="J187:J251" si="17">I187*G187</f>
        <v>900000</v>
      </c>
      <c r="K187" s="34">
        <f t="shared" ref="K187:K251" si="18">J187-F187</f>
        <v>0</v>
      </c>
      <c r="L187" s="60"/>
    </row>
    <row r="188" spans="1:12" x14ac:dyDescent="0.2">
      <c r="A188" s="37"/>
      <c r="B188" s="9" t="s">
        <v>264</v>
      </c>
      <c r="C188" s="69">
        <v>18</v>
      </c>
      <c r="D188" s="1" t="s">
        <v>86</v>
      </c>
      <c r="E188" s="20">
        <v>8500</v>
      </c>
      <c r="F188" s="18">
        <f t="shared" si="16"/>
        <v>153000</v>
      </c>
      <c r="G188" s="69">
        <v>18</v>
      </c>
      <c r="H188" s="1" t="s">
        <v>86</v>
      </c>
      <c r="I188" s="20">
        <v>8500</v>
      </c>
      <c r="J188" s="5">
        <f t="shared" si="17"/>
        <v>153000</v>
      </c>
      <c r="K188" s="34">
        <f t="shared" si="18"/>
        <v>0</v>
      </c>
      <c r="L188" s="60"/>
    </row>
    <row r="189" spans="1:12" x14ac:dyDescent="0.2">
      <c r="A189" s="37"/>
      <c r="B189" s="9" t="s">
        <v>265</v>
      </c>
      <c r="C189" s="69">
        <v>5</v>
      </c>
      <c r="D189" s="1" t="s">
        <v>86</v>
      </c>
      <c r="E189" s="20">
        <v>15000</v>
      </c>
      <c r="F189" s="18">
        <f t="shared" si="16"/>
        <v>75000</v>
      </c>
      <c r="G189" s="69">
        <v>5</v>
      </c>
      <c r="H189" s="1" t="s">
        <v>86</v>
      </c>
      <c r="I189" s="20">
        <v>15000</v>
      </c>
      <c r="J189" s="5">
        <f t="shared" si="17"/>
        <v>75000</v>
      </c>
      <c r="K189" s="34">
        <f t="shared" si="18"/>
        <v>0</v>
      </c>
      <c r="L189" s="60"/>
    </row>
    <row r="190" spans="1:12" x14ac:dyDescent="0.2">
      <c r="A190" s="37"/>
      <c r="B190" s="9" t="s">
        <v>557</v>
      </c>
      <c r="C190" s="69">
        <v>50</v>
      </c>
      <c r="D190" s="1" t="s">
        <v>86</v>
      </c>
      <c r="E190" s="20">
        <v>60000</v>
      </c>
      <c r="F190" s="18">
        <f t="shared" si="16"/>
        <v>3000000</v>
      </c>
      <c r="G190" s="69">
        <v>50</v>
      </c>
      <c r="H190" s="1" t="s">
        <v>86</v>
      </c>
      <c r="I190" s="20">
        <v>60000</v>
      </c>
      <c r="J190" s="5">
        <f t="shared" si="17"/>
        <v>3000000</v>
      </c>
      <c r="K190" s="34">
        <f t="shared" si="18"/>
        <v>0</v>
      </c>
      <c r="L190" s="60"/>
    </row>
    <row r="191" spans="1:12" x14ac:dyDescent="0.2">
      <c r="A191" s="37"/>
      <c r="B191" s="9" t="s">
        <v>266</v>
      </c>
      <c r="C191" s="69">
        <v>60</v>
      </c>
      <c r="D191" s="1" t="s">
        <v>86</v>
      </c>
      <c r="E191" s="20">
        <v>17000</v>
      </c>
      <c r="F191" s="18">
        <f t="shared" si="16"/>
        <v>1020000</v>
      </c>
      <c r="G191" s="69">
        <v>60</v>
      </c>
      <c r="H191" s="1" t="s">
        <v>86</v>
      </c>
      <c r="I191" s="20">
        <v>17000</v>
      </c>
      <c r="J191" s="5">
        <f t="shared" si="17"/>
        <v>1020000</v>
      </c>
      <c r="K191" s="34">
        <f t="shared" si="18"/>
        <v>0</v>
      </c>
      <c r="L191" s="60"/>
    </row>
    <row r="192" spans="1:12" x14ac:dyDescent="0.2">
      <c r="A192" s="37"/>
      <c r="B192" s="9" t="s">
        <v>267</v>
      </c>
      <c r="C192" s="69">
        <v>30</v>
      </c>
      <c r="D192" s="1" t="s">
        <v>86</v>
      </c>
      <c r="E192" s="20">
        <v>27000</v>
      </c>
      <c r="F192" s="18">
        <f t="shared" si="16"/>
        <v>810000</v>
      </c>
      <c r="G192" s="69">
        <v>30</v>
      </c>
      <c r="H192" s="1" t="s">
        <v>86</v>
      </c>
      <c r="I192" s="20">
        <v>27000</v>
      </c>
      <c r="J192" s="5">
        <f t="shared" si="17"/>
        <v>810000</v>
      </c>
      <c r="K192" s="34">
        <f t="shared" si="18"/>
        <v>0</v>
      </c>
      <c r="L192" s="60"/>
    </row>
    <row r="193" spans="1:12" x14ac:dyDescent="0.2">
      <c r="A193" s="37"/>
      <c r="B193" s="9" t="s">
        <v>268</v>
      </c>
      <c r="C193" s="69">
        <v>2</v>
      </c>
      <c r="D193" s="1" t="s">
        <v>24</v>
      </c>
      <c r="E193" s="20">
        <v>11000</v>
      </c>
      <c r="F193" s="18">
        <f t="shared" si="16"/>
        <v>22000</v>
      </c>
      <c r="G193" s="69">
        <v>2</v>
      </c>
      <c r="H193" s="1" t="s">
        <v>24</v>
      </c>
      <c r="I193" s="20">
        <v>11000</v>
      </c>
      <c r="J193" s="5">
        <f t="shared" si="17"/>
        <v>22000</v>
      </c>
      <c r="K193" s="34">
        <f t="shared" si="18"/>
        <v>0</v>
      </c>
      <c r="L193" s="60"/>
    </row>
    <row r="194" spans="1:12" x14ac:dyDescent="0.2">
      <c r="A194" s="33"/>
      <c r="B194" s="4" t="s">
        <v>269</v>
      </c>
      <c r="C194" s="69">
        <v>1000</v>
      </c>
      <c r="D194" s="1" t="s">
        <v>24</v>
      </c>
      <c r="E194" s="20">
        <v>2500</v>
      </c>
      <c r="F194" s="18">
        <f t="shared" si="16"/>
        <v>2500000</v>
      </c>
      <c r="G194" s="69">
        <v>1000</v>
      </c>
      <c r="H194" s="1" t="s">
        <v>24</v>
      </c>
      <c r="I194" s="20">
        <v>2500</v>
      </c>
      <c r="J194" s="5">
        <f t="shared" si="17"/>
        <v>2500000</v>
      </c>
      <c r="K194" s="34">
        <f t="shared" si="18"/>
        <v>0</v>
      </c>
      <c r="L194" s="60"/>
    </row>
    <row r="195" spans="1:12" x14ac:dyDescent="0.2">
      <c r="A195" s="33"/>
      <c r="B195" s="4" t="s">
        <v>558</v>
      </c>
      <c r="C195" s="69">
        <v>700</v>
      </c>
      <c r="D195" s="1" t="s">
        <v>86</v>
      </c>
      <c r="E195" s="20">
        <v>230000</v>
      </c>
      <c r="F195" s="18">
        <f t="shared" si="16"/>
        <v>161000000</v>
      </c>
      <c r="G195" s="69">
        <v>700</v>
      </c>
      <c r="H195" s="1" t="s">
        <v>86</v>
      </c>
      <c r="I195" s="20">
        <v>230000</v>
      </c>
      <c r="J195" s="5">
        <f t="shared" si="17"/>
        <v>161000000</v>
      </c>
      <c r="K195" s="34">
        <f t="shared" si="18"/>
        <v>0</v>
      </c>
      <c r="L195" s="60"/>
    </row>
    <row r="196" spans="1:12" x14ac:dyDescent="0.2">
      <c r="A196" s="33"/>
      <c r="B196" s="4" t="s">
        <v>559</v>
      </c>
      <c r="C196" s="69">
        <v>300</v>
      </c>
      <c r="D196" s="1" t="s">
        <v>90</v>
      </c>
      <c r="E196" s="20">
        <v>805000</v>
      </c>
      <c r="F196" s="18">
        <f t="shared" si="16"/>
        <v>241500000</v>
      </c>
      <c r="G196" s="69">
        <v>300</v>
      </c>
      <c r="H196" s="1" t="s">
        <v>90</v>
      </c>
      <c r="I196" s="20">
        <v>805000</v>
      </c>
      <c r="J196" s="5">
        <f t="shared" si="17"/>
        <v>241500000</v>
      </c>
      <c r="K196" s="34">
        <f t="shared" si="18"/>
        <v>0</v>
      </c>
      <c r="L196" s="60"/>
    </row>
    <row r="197" spans="1:12" x14ac:dyDescent="0.2">
      <c r="A197" s="33"/>
      <c r="B197" s="4" t="s">
        <v>560</v>
      </c>
      <c r="C197" s="69">
        <v>300</v>
      </c>
      <c r="D197" s="1" t="s">
        <v>90</v>
      </c>
      <c r="E197" s="20">
        <v>625000</v>
      </c>
      <c r="F197" s="18">
        <f t="shared" si="16"/>
        <v>187500000</v>
      </c>
      <c r="G197" s="69">
        <v>300</v>
      </c>
      <c r="H197" s="1" t="s">
        <v>90</v>
      </c>
      <c r="I197" s="20">
        <v>625000</v>
      </c>
      <c r="J197" s="5">
        <f t="shared" si="17"/>
        <v>187500000</v>
      </c>
      <c r="K197" s="34">
        <f t="shared" si="18"/>
        <v>0</v>
      </c>
      <c r="L197" s="60"/>
    </row>
    <row r="198" spans="1:12" x14ac:dyDescent="0.2">
      <c r="A198" s="33"/>
      <c r="B198" s="4" t="s">
        <v>270</v>
      </c>
      <c r="C198" s="69">
        <v>500</v>
      </c>
      <c r="D198" s="1" t="s">
        <v>24</v>
      </c>
      <c r="E198" s="20">
        <v>2350</v>
      </c>
      <c r="F198" s="18">
        <f t="shared" si="16"/>
        <v>1175000</v>
      </c>
      <c r="G198" s="69">
        <v>500</v>
      </c>
      <c r="H198" s="1" t="s">
        <v>24</v>
      </c>
      <c r="I198" s="20">
        <v>2350</v>
      </c>
      <c r="J198" s="5">
        <f t="shared" si="17"/>
        <v>1175000</v>
      </c>
      <c r="K198" s="34">
        <f t="shared" si="18"/>
        <v>0</v>
      </c>
      <c r="L198" s="60"/>
    </row>
    <row r="199" spans="1:12" x14ac:dyDescent="0.2">
      <c r="A199" s="33"/>
      <c r="B199" s="4" t="s">
        <v>271</v>
      </c>
      <c r="C199" s="69">
        <v>30</v>
      </c>
      <c r="D199" s="1" t="s">
        <v>86</v>
      </c>
      <c r="E199" s="20">
        <v>2000</v>
      </c>
      <c r="F199" s="18">
        <f t="shared" si="16"/>
        <v>60000</v>
      </c>
      <c r="G199" s="69">
        <v>30</v>
      </c>
      <c r="H199" s="1" t="s">
        <v>86</v>
      </c>
      <c r="I199" s="20">
        <v>2000</v>
      </c>
      <c r="J199" s="5">
        <f t="shared" si="17"/>
        <v>60000</v>
      </c>
      <c r="K199" s="34">
        <f t="shared" si="18"/>
        <v>0</v>
      </c>
      <c r="L199" s="60"/>
    </row>
    <row r="200" spans="1:12" x14ac:dyDescent="0.2">
      <c r="A200" s="33"/>
      <c r="B200" s="4" t="s">
        <v>272</v>
      </c>
      <c r="C200" s="69">
        <v>30</v>
      </c>
      <c r="D200" s="1" t="s">
        <v>85</v>
      </c>
      <c r="E200" s="20">
        <v>25000</v>
      </c>
      <c r="F200" s="18">
        <f t="shared" si="16"/>
        <v>750000</v>
      </c>
      <c r="G200" s="69">
        <v>30</v>
      </c>
      <c r="H200" s="1" t="s">
        <v>85</v>
      </c>
      <c r="I200" s="20">
        <v>25000</v>
      </c>
      <c r="J200" s="5">
        <f t="shared" si="17"/>
        <v>750000</v>
      </c>
      <c r="K200" s="34">
        <f t="shared" si="18"/>
        <v>0</v>
      </c>
      <c r="L200" s="60"/>
    </row>
    <row r="201" spans="1:12" x14ac:dyDescent="0.2">
      <c r="A201" s="33"/>
      <c r="B201" s="4" t="s">
        <v>273</v>
      </c>
      <c r="C201" s="69">
        <v>100</v>
      </c>
      <c r="D201" s="1" t="s">
        <v>24</v>
      </c>
      <c r="E201" s="20">
        <v>7500</v>
      </c>
      <c r="F201" s="18">
        <f t="shared" si="16"/>
        <v>750000</v>
      </c>
      <c r="G201" s="69">
        <v>100</v>
      </c>
      <c r="H201" s="1" t="s">
        <v>24</v>
      </c>
      <c r="I201" s="20">
        <v>7500</v>
      </c>
      <c r="J201" s="5">
        <f t="shared" si="17"/>
        <v>750000</v>
      </c>
      <c r="K201" s="34">
        <f t="shared" si="18"/>
        <v>0</v>
      </c>
      <c r="L201" s="60"/>
    </row>
    <row r="202" spans="1:12" x14ac:dyDescent="0.2">
      <c r="A202" s="33"/>
      <c r="B202" s="4" t="s">
        <v>561</v>
      </c>
      <c r="C202" s="69">
        <v>10000</v>
      </c>
      <c r="D202" s="1" t="s">
        <v>24</v>
      </c>
      <c r="E202" s="20">
        <v>3700</v>
      </c>
      <c r="F202" s="18">
        <f t="shared" si="16"/>
        <v>37000000</v>
      </c>
      <c r="G202" s="69">
        <v>10000</v>
      </c>
      <c r="H202" s="1" t="s">
        <v>24</v>
      </c>
      <c r="I202" s="20">
        <v>3700</v>
      </c>
      <c r="J202" s="5">
        <f t="shared" si="17"/>
        <v>37000000</v>
      </c>
      <c r="K202" s="34">
        <f t="shared" si="18"/>
        <v>0</v>
      </c>
      <c r="L202" s="60"/>
    </row>
    <row r="203" spans="1:12" x14ac:dyDescent="0.2">
      <c r="A203" s="33"/>
      <c r="B203" s="4" t="s">
        <v>274</v>
      </c>
      <c r="C203" s="69">
        <v>300</v>
      </c>
      <c r="D203" s="1" t="s">
        <v>86</v>
      </c>
      <c r="E203" s="20">
        <v>2000</v>
      </c>
      <c r="F203" s="18">
        <f t="shared" si="16"/>
        <v>600000</v>
      </c>
      <c r="G203" s="69">
        <v>300</v>
      </c>
      <c r="H203" s="1" t="s">
        <v>86</v>
      </c>
      <c r="I203" s="20">
        <v>2000</v>
      </c>
      <c r="J203" s="5">
        <f t="shared" si="17"/>
        <v>600000</v>
      </c>
      <c r="K203" s="34">
        <f t="shared" si="18"/>
        <v>0</v>
      </c>
      <c r="L203" s="60"/>
    </row>
    <row r="204" spans="1:12" x14ac:dyDescent="0.2">
      <c r="A204" s="33"/>
      <c r="B204" s="4" t="s">
        <v>275</v>
      </c>
      <c r="C204" s="69">
        <v>20</v>
      </c>
      <c r="D204" s="1" t="s">
        <v>90</v>
      </c>
      <c r="E204" s="20">
        <v>21500</v>
      </c>
      <c r="F204" s="18">
        <f t="shared" si="16"/>
        <v>430000</v>
      </c>
      <c r="G204" s="69">
        <v>20</v>
      </c>
      <c r="H204" s="1" t="s">
        <v>90</v>
      </c>
      <c r="I204" s="20">
        <v>21500</v>
      </c>
      <c r="J204" s="5">
        <f t="shared" si="17"/>
        <v>430000</v>
      </c>
      <c r="K204" s="34">
        <f t="shared" si="18"/>
        <v>0</v>
      </c>
      <c r="L204" s="60"/>
    </row>
    <row r="205" spans="1:12" x14ac:dyDescent="0.2">
      <c r="A205" s="33"/>
      <c r="B205" s="4" t="s">
        <v>276</v>
      </c>
      <c r="C205" s="69">
        <v>20</v>
      </c>
      <c r="D205" s="1" t="s">
        <v>86</v>
      </c>
      <c r="E205" s="20">
        <v>4500</v>
      </c>
      <c r="F205" s="18">
        <f t="shared" si="16"/>
        <v>90000</v>
      </c>
      <c r="G205" s="69">
        <v>20</v>
      </c>
      <c r="H205" s="1" t="s">
        <v>86</v>
      </c>
      <c r="I205" s="20">
        <v>4500</v>
      </c>
      <c r="J205" s="5">
        <f t="shared" si="17"/>
        <v>90000</v>
      </c>
      <c r="K205" s="34">
        <f t="shared" si="18"/>
        <v>0</v>
      </c>
      <c r="L205" s="60"/>
    </row>
    <row r="206" spans="1:12" x14ac:dyDescent="0.2">
      <c r="A206" s="33"/>
      <c r="B206" s="4" t="s">
        <v>277</v>
      </c>
      <c r="C206" s="69">
        <v>100</v>
      </c>
      <c r="D206" s="1" t="s">
        <v>86</v>
      </c>
      <c r="E206" s="20">
        <v>12500</v>
      </c>
      <c r="F206" s="18">
        <f t="shared" si="16"/>
        <v>1250000</v>
      </c>
      <c r="G206" s="69">
        <v>100</v>
      </c>
      <c r="H206" s="1" t="s">
        <v>86</v>
      </c>
      <c r="I206" s="20">
        <v>12500</v>
      </c>
      <c r="J206" s="5">
        <f t="shared" si="17"/>
        <v>1250000</v>
      </c>
      <c r="K206" s="34">
        <f t="shared" si="18"/>
        <v>0</v>
      </c>
      <c r="L206" s="60"/>
    </row>
    <row r="207" spans="1:12" x14ac:dyDescent="0.2">
      <c r="A207" s="33"/>
      <c r="B207" s="4" t="s">
        <v>278</v>
      </c>
      <c r="C207" s="69">
        <v>2</v>
      </c>
      <c r="D207" s="1" t="s">
        <v>86</v>
      </c>
      <c r="E207" s="20">
        <v>25000</v>
      </c>
      <c r="F207" s="18">
        <f t="shared" si="16"/>
        <v>50000</v>
      </c>
      <c r="G207" s="69">
        <v>3</v>
      </c>
      <c r="H207" s="1" t="s">
        <v>86</v>
      </c>
      <c r="I207" s="20">
        <v>25000</v>
      </c>
      <c r="J207" s="5">
        <f t="shared" si="17"/>
        <v>75000</v>
      </c>
      <c r="K207" s="34">
        <f t="shared" si="18"/>
        <v>25000</v>
      </c>
      <c r="L207" s="60"/>
    </row>
    <row r="208" spans="1:12" x14ac:dyDescent="0.2">
      <c r="A208" s="33"/>
      <c r="B208" s="4" t="s">
        <v>279</v>
      </c>
      <c r="C208" s="69">
        <v>100</v>
      </c>
      <c r="D208" s="1" t="s">
        <v>92</v>
      </c>
      <c r="E208" s="20">
        <v>7500</v>
      </c>
      <c r="F208" s="18">
        <f t="shared" si="16"/>
        <v>750000</v>
      </c>
      <c r="G208" s="69">
        <v>100</v>
      </c>
      <c r="H208" s="1" t="s">
        <v>92</v>
      </c>
      <c r="I208" s="20">
        <v>7500</v>
      </c>
      <c r="J208" s="5">
        <f t="shared" si="17"/>
        <v>750000</v>
      </c>
      <c r="K208" s="34">
        <f t="shared" si="18"/>
        <v>0</v>
      </c>
      <c r="L208" s="60"/>
    </row>
    <row r="209" spans="1:12" x14ac:dyDescent="0.2">
      <c r="A209" s="33"/>
      <c r="B209" s="4" t="s">
        <v>280</v>
      </c>
      <c r="C209" s="69">
        <v>12</v>
      </c>
      <c r="D209" s="1" t="s">
        <v>86</v>
      </c>
      <c r="E209" s="20">
        <v>150000</v>
      </c>
      <c r="F209" s="18">
        <f t="shared" si="16"/>
        <v>1800000</v>
      </c>
      <c r="G209" s="69">
        <v>12</v>
      </c>
      <c r="H209" s="1" t="s">
        <v>86</v>
      </c>
      <c r="I209" s="20">
        <v>150000</v>
      </c>
      <c r="J209" s="5">
        <f t="shared" si="17"/>
        <v>1800000</v>
      </c>
      <c r="K209" s="34">
        <f t="shared" si="18"/>
        <v>0</v>
      </c>
      <c r="L209" s="60"/>
    </row>
    <row r="210" spans="1:12" x14ac:dyDescent="0.2">
      <c r="A210" s="33"/>
      <c r="B210" s="4" t="s">
        <v>281</v>
      </c>
      <c r="C210" s="69">
        <v>450</v>
      </c>
      <c r="D210" s="1" t="s">
        <v>91</v>
      </c>
      <c r="E210" s="20">
        <v>7500</v>
      </c>
      <c r="F210" s="18">
        <f t="shared" si="16"/>
        <v>3375000</v>
      </c>
      <c r="G210" s="69">
        <v>450</v>
      </c>
      <c r="H210" s="1" t="s">
        <v>91</v>
      </c>
      <c r="I210" s="20">
        <v>7500</v>
      </c>
      <c r="J210" s="5">
        <f t="shared" si="17"/>
        <v>3375000</v>
      </c>
      <c r="K210" s="34">
        <f t="shared" si="18"/>
        <v>0</v>
      </c>
      <c r="L210" s="60"/>
    </row>
    <row r="211" spans="1:12" x14ac:dyDescent="0.2">
      <c r="A211" s="33"/>
      <c r="B211" s="4" t="s">
        <v>282</v>
      </c>
      <c r="C211" s="69">
        <v>500</v>
      </c>
      <c r="D211" s="1" t="s">
        <v>91</v>
      </c>
      <c r="E211" s="20">
        <v>2000</v>
      </c>
      <c r="F211" s="18">
        <f t="shared" si="16"/>
        <v>1000000</v>
      </c>
      <c r="G211" s="69">
        <v>500</v>
      </c>
      <c r="H211" s="1" t="s">
        <v>91</v>
      </c>
      <c r="I211" s="20">
        <v>2000</v>
      </c>
      <c r="J211" s="5">
        <f t="shared" si="17"/>
        <v>1000000</v>
      </c>
      <c r="K211" s="34">
        <f t="shared" si="18"/>
        <v>0</v>
      </c>
      <c r="L211" s="60"/>
    </row>
    <row r="212" spans="1:12" x14ac:dyDescent="0.2">
      <c r="A212" s="35" t="s">
        <v>93</v>
      </c>
      <c r="B212" s="2" t="s">
        <v>562</v>
      </c>
      <c r="C212" s="70"/>
      <c r="D212" s="1"/>
      <c r="E212" s="9"/>
      <c r="F212" s="19">
        <f>SUM(F213:F233)</f>
        <v>168340000</v>
      </c>
      <c r="G212" s="17"/>
      <c r="H212" s="17"/>
      <c r="I212" s="18"/>
      <c r="J212" s="19">
        <f>SUM(J213:J233)</f>
        <v>104471000</v>
      </c>
      <c r="K212" s="36">
        <f>SUM(K213:K233)</f>
        <v>-63869000</v>
      </c>
      <c r="L212" s="60"/>
    </row>
    <row r="213" spans="1:12" x14ac:dyDescent="0.2">
      <c r="A213" s="33"/>
      <c r="B213" s="4" t="s">
        <v>283</v>
      </c>
      <c r="C213" s="69">
        <v>45</v>
      </c>
      <c r="D213" s="1" t="s">
        <v>89</v>
      </c>
      <c r="E213" s="20">
        <v>600000</v>
      </c>
      <c r="F213" s="18">
        <f t="shared" si="16"/>
        <v>27000000</v>
      </c>
      <c r="G213" s="69">
        <v>15</v>
      </c>
      <c r="H213" s="1" t="s">
        <v>89</v>
      </c>
      <c r="I213" s="20">
        <v>600000</v>
      </c>
      <c r="J213" s="5">
        <f t="shared" si="17"/>
        <v>9000000</v>
      </c>
      <c r="K213" s="34">
        <f t="shared" si="18"/>
        <v>-18000000</v>
      </c>
      <c r="L213" s="60"/>
    </row>
    <row r="214" spans="1:12" x14ac:dyDescent="0.2">
      <c r="A214" s="33"/>
      <c r="B214" s="4" t="s">
        <v>284</v>
      </c>
      <c r="C214" s="69">
        <v>18</v>
      </c>
      <c r="D214" s="1" t="s">
        <v>89</v>
      </c>
      <c r="E214" s="20">
        <v>510000</v>
      </c>
      <c r="F214" s="18">
        <f t="shared" si="16"/>
        <v>9180000</v>
      </c>
      <c r="G214" s="69">
        <v>14</v>
      </c>
      <c r="H214" s="1" t="s">
        <v>89</v>
      </c>
      <c r="I214" s="20">
        <v>510000</v>
      </c>
      <c r="J214" s="5">
        <f t="shared" si="17"/>
        <v>7140000</v>
      </c>
      <c r="K214" s="34">
        <f t="shared" si="18"/>
        <v>-2040000</v>
      </c>
      <c r="L214" s="60"/>
    </row>
    <row r="215" spans="1:12" x14ac:dyDescent="0.2">
      <c r="A215" s="33"/>
      <c r="B215" s="4" t="s">
        <v>285</v>
      </c>
      <c r="C215" s="69">
        <v>15</v>
      </c>
      <c r="D215" s="1" t="s">
        <v>89</v>
      </c>
      <c r="E215" s="20">
        <v>600000</v>
      </c>
      <c r="F215" s="18">
        <f t="shared" si="16"/>
        <v>9000000</v>
      </c>
      <c r="G215" s="69">
        <v>4</v>
      </c>
      <c r="H215" s="1" t="s">
        <v>89</v>
      </c>
      <c r="I215" s="20">
        <v>600000</v>
      </c>
      <c r="J215" s="5">
        <f t="shared" si="17"/>
        <v>2400000</v>
      </c>
      <c r="K215" s="34">
        <f t="shared" si="18"/>
        <v>-6600000</v>
      </c>
      <c r="L215" s="60"/>
    </row>
    <row r="216" spans="1:12" x14ac:dyDescent="0.2">
      <c r="A216" s="33"/>
      <c r="B216" s="4" t="s">
        <v>286</v>
      </c>
      <c r="C216" s="69">
        <v>40</v>
      </c>
      <c r="D216" s="1" t="s">
        <v>89</v>
      </c>
      <c r="E216" s="20">
        <v>510000</v>
      </c>
      <c r="F216" s="18">
        <f t="shared" si="16"/>
        <v>20400000</v>
      </c>
      <c r="G216" s="69">
        <v>2</v>
      </c>
      <c r="H216" s="1" t="s">
        <v>89</v>
      </c>
      <c r="I216" s="20">
        <v>700000</v>
      </c>
      <c r="J216" s="5">
        <f t="shared" si="17"/>
        <v>1400000</v>
      </c>
      <c r="K216" s="34">
        <f t="shared" si="18"/>
        <v>-19000000</v>
      </c>
      <c r="L216" s="60"/>
    </row>
    <row r="217" spans="1:12" x14ac:dyDescent="0.2">
      <c r="A217" s="33"/>
      <c r="B217" s="4" t="s">
        <v>287</v>
      </c>
      <c r="C217" s="69">
        <v>5</v>
      </c>
      <c r="D217" s="1" t="s">
        <v>94</v>
      </c>
      <c r="E217" s="20">
        <v>39000</v>
      </c>
      <c r="F217" s="18">
        <f t="shared" si="16"/>
        <v>195000</v>
      </c>
      <c r="G217" s="69">
        <v>5</v>
      </c>
      <c r="H217" s="1" t="s">
        <v>94</v>
      </c>
      <c r="I217" s="20">
        <v>39000</v>
      </c>
      <c r="J217" s="5">
        <f t="shared" si="17"/>
        <v>195000</v>
      </c>
      <c r="K217" s="34">
        <f t="shared" si="18"/>
        <v>0</v>
      </c>
      <c r="L217" s="60"/>
    </row>
    <row r="218" spans="1:12" x14ac:dyDescent="0.2">
      <c r="A218" s="33"/>
      <c r="B218" s="4" t="s">
        <v>288</v>
      </c>
      <c r="C218" s="69">
        <v>5</v>
      </c>
      <c r="D218" s="1" t="s">
        <v>85</v>
      </c>
      <c r="E218" s="20">
        <v>50000</v>
      </c>
      <c r="F218" s="18">
        <f t="shared" si="16"/>
        <v>250000</v>
      </c>
      <c r="G218" s="69">
        <v>0</v>
      </c>
      <c r="H218" s="1" t="s">
        <v>85</v>
      </c>
      <c r="I218" s="20">
        <v>50000</v>
      </c>
      <c r="J218" s="5">
        <f t="shared" si="17"/>
        <v>0</v>
      </c>
      <c r="K218" s="34">
        <f t="shared" si="18"/>
        <v>-250000</v>
      </c>
      <c r="L218" s="60"/>
    </row>
    <row r="219" spans="1:12" x14ac:dyDescent="0.2">
      <c r="A219" s="33"/>
      <c r="B219" s="4" t="s">
        <v>289</v>
      </c>
      <c r="C219" s="69">
        <v>4</v>
      </c>
      <c r="D219" s="1" t="s">
        <v>85</v>
      </c>
      <c r="E219" s="20">
        <v>150000</v>
      </c>
      <c r="F219" s="18">
        <f t="shared" si="16"/>
        <v>600000</v>
      </c>
      <c r="G219" s="69">
        <v>0</v>
      </c>
      <c r="H219" s="1" t="s">
        <v>85</v>
      </c>
      <c r="I219" s="20">
        <v>150000</v>
      </c>
      <c r="J219" s="5">
        <f t="shared" si="17"/>
        <v>0</v>
      </c>
      <c r="K219" s="34">
        <f t="shared" si="18"/>
        <v>-600000</v>
      </c>
      <c r="L219" s="60"/>
    </row>
    <row r="220" spans="1:12" x14ac:dyDescent="0.2">
      <c r="A220" s="33"/>
      <c r="B220" s="4" t="s">
        <v>290</v>
      </c>
      <c r="C220" s="69">
        <v>10</v>
      </c>
      <c r="D220" s="1" t="s">
        <v>94</v>
      </c>
      <c r="E220" s="20">
        <v>28500</v>
      </c>
      <c r="F220" s="18">
        <f t="shared" si="16"/>
        <v>285000</v>
      </c>
      <c r="G220" s="69">
        <v>3</v>
      </c>
      <c r="H220" s="1" t="s">
        <v>94</v>
      </c>
      <c r="I220" s="20">
        <v>28500</v>
      </c>
      <c r="J220" s="5">
        <f t="shared" si="17"/>
        <v>85500</v>
      </c>
      <c r="K220" s="34">
        <f t="shared" si="18"/>
        <v>-199500</v>
      </c>
      <c r="L220" s="60"/>
    </row>
    <row r="221" spans="1:12" x14ac:dyDescent="0.2">
      <c r="A221" s="33"/>
      <c r="B221" s="4" t="s">
        <v>291</v>
      </c>
      <c r="C221" s="69">
        <v>5</v>
      </c>
      <c r="D221" s="1" t="s">
        <v>85</v>
      </c>
      <c r="E221" s="20">
        <v>38000</v>
      </c>
      <c r="F221" s="18">
        <f t="shared" si="16"/>
        <v>190000</v>
      </c>
      <c r="G221" s="69">
        <v>5</v>
      </c>
      <c r="H221" s="1" t="s">
        <v>85</v>
      </c>
      <c r="I221" s="20">
        <v>38000</v>
      </c>
      <c r="J221" s="5">
        <f t="shared" si="17"/>
        <v>190000</v>
      </c>
      <c r="K221" s="34">
        <f t="shared" si="18"/>
        <v>0</v>
      </c>
      <c r="L221" s="60"/>
    </row>
    <row r="222" spans="1:12" x14ac:dyDescent="0.2">
      <c r="A222" s="33"/>
      <c r="B222" s="4" t="s">
        <v>292</v>
      </c>
      <c r="C222" s="69">
        <v>5</v>
      </c>
      <c r="D222" s="1" t="s">
        <v>85</v>
      </c>
      <c r="E222" s="20">
        <v>29000</v>
      </c>
      <c r="F222" s="18">
        <f t="shared" si="16"/>
        <v>145000</v>
      </c>
      <c r="G222" s="69">
        <v>5</v>
      </c>
      <c r="H222" s="1" t="s">
        <v>85</v>
      </c>
      <c r="I222" s="20">
        <v>29000</v>
      </c>
      <c r="J222" s="5">
        <f t="shared" si="17"/>
        <v>145000</v>
      </c>
      <c r="K222" s="34">
        <f t="shared" si="18"/>
        <v>0</v>
      </c>
      <c r="L222" s="60"/>
    </row>
    <row r="223" spans="1:12" x14ac:dyDescent="0.2">
      <c r="A223" s="33"/>
      <c r="B223" s="4" t="s">
        <v>293</v>
      </c>
      <c r="C223" s="69">
        <v>600</v>
      </c>
      <c r="D223" s="1" t="s">
        <v>94</v>
      </c>
      <c r="E223" s="20">
        <v>63000</v>
      </c>
      <c r="F223" s="18">
        <f t="shared" si="16"/>
        <v>37800000</v>
      </c>
      <c r="G223" s="69">
        <v>600</v>
      </c>
      <c r="H223" s="1" t="s">
        <v>94</v>
      </c>
      <c r="I223" s="20">
        <v>63000</v>
      </c>
      <c r="J223" s="5">
        <f t="shared" si="17"/>
        <v>37800000</v>
      </c>
      <c r="K223" s="34">
        <f t="shared" si="18"/>
        <v>0</v>
      </c>
      <c r="L223" s="60"/>
    </row>
    <row r="224" spans="1:12" x14ac:dyDescent="0.2">
      <c r="A224" s="33"/>
      <c r="B224" s="4" t="s">
        <v>294</v>
      </c>
      <c r="C224" s="69">
        <v>12</v>
      </c>
      <c r="D224" s="1" t="s">
        <v>94</v>
      </c>
      <c r="E224" s="20">
        <v>65000</v>
      </c>
      <c r="F224" s="18">
        <f t="shared" si="16"/>
        <v>780000</v>
      </c>
      <c r="G224" s="69">
        <v>10</v>
      </c>
      <c r="H224" s="1" t="s">
        <v>94</v>
      </c>
      <c r="I224" s="20">
        <v>65000</v>
      </c>
      <c r="J224" s="5">
        <f t="shared" si="17"/>
        <v>650000</v>
      </c>
      <c r="K224" s="34">
        <f t="shared" si="18"/>
        <v>-130000</v>
      </c>
      <c r="L224" s="60"/>
    </row>
    <row r="225" spans="1:12" x14ac:dyDescent="0.2">
      <c r="A225" s="33"/>
      <c r="B225" s="4" t="s">
        <v>295</v>
      </c>
      <c r="C225" s="69">
        <v>6</v>
      </c>
      <c r="D225" s="1" t="s">
        <v>94</v>
      </c>
      <c r="E225" s="20">
        <v>70000</v>
      </c>
      <c r="F225" s="18">
        <f t="shared" si="16"/>
        <v>420000</v>
      </c>
      <c r="G225" s="69">
        <v>6</v>
      </c>
      <c r="H225" s="1" t="s">
        <v>94</v>
      </c>
      <c r="I225" s="20">
        <v>70000</v>
      </c>
      <c r="J225" s="5">
        <f t="shared" si="17"/>
        <v>420000</v>
      </c>
      <c r="K225" s="34">
        <f t="shared" si="18"/>
        <v>0</v>
      </c>
      <c r="L225" s="60"/>
    </row>
    <row r="226" spans="1:12" x14ac:dyDescent="0.2">
      <c r="A226" s="33"/>
      <c r="B226" s="4" t="s">
        <v>296</v>
      </c>
      <c r="C226" s="69">
        <v>600</v>
      </c>
      <c r="D226" s="1" t="s">
        <v>94</v>
      </c>
      <c r="E226" s="20">
        <v>60000</v>
      </c>
      <c r="F226" s="18">
        <f t="shared" si="16"/>
        <v>36000000</v>
      </c>
      <c r="G226" s="69">
        <v>500</v>
      </c>
      <c r="H226" s="1" t="s">
        <v>94</v>
      </c>
      <c r="I226" s="20">
        <v>60000</v>
      </c>
      <c r="J226" s="5">
        <f t="shared" si="17"/>
        <v>30000000</v>
      </c>
      <c r="K226" s="34">
        <f t="shared" si="18"/>
        <v>-6000000</v>
      </c>
      <c r="L226" s="60"/>
    </row>
    <row r="227" spans="1:12" x14ac:dyDescent="0.2">
      <c r="A227" s="33"/>
      <c r="B227" s="4" t="s">
        <v>297</v>
      </c>
      <c r="C227" s="69">
        <v>12</v>
      </c>
      <c r="D227" s="1" t="s">
        <v>94</v>
      </c>
      <c r="E227" s="20">
        <v>70000</v>
      </c>
      <c r="F227" s="18">
        <f t="shared" si="16"/>
        <v>840000</v>
      </c>
      <c r="G227" s="69">
        <v>6</v>
      </c>
      <c r="H227" s="1" t="s">
        <v>94</v>
      </c>
      <c r="I227" s="20">
        <v>70000</v>
      </c>
      <c r="J227" s="5">
        <f t="shared" si="17"/>
        <v>420000</v>
      </c>
      <c r="K227" s="34">
        <f t="shared" si="18"/>
        <v>-420000</v>
      </c>
      <c r="L227" s="60"/>
    </row>
    <row r="228" spans="1:12" x14ac:dyDescent="0.2">
      <c r="A228" s="33"/>
      <c r="B228" s="4" t="s">
        <v>298</v>
      </c>
      <c r="C228" s="69">
        <v>20</v>
      </c>
      <c r="D228" s="1" t="s">
        <v>24</v>
      </c>
      <c r="E228" s="20">
        <v>2000</v>
      </c>
      <c r="F228" s="18">
        <f t="shared" si="16"/>
        <v>40000</v>
      </c>
      <c r="G228" s="69">
        <v>20</v>
      </c>
      <c r="H228" s="1" t="s">
        <v>24</v>
      </c>
      <c r="I228" s="20">
        <v>2000</v>
      </c>
      <c r="J228" s="5">
        <f t="shared" si="17"/>
        <v>40000</v>
      </c>
      <c r="K228" s="34">
        <f t="shared" si="18"/>
        <v>0</v>
      </c>
      <c r="L228" s="60"/>
    </row>
    <row r="229" spans="1:12" x14ac:dyDescent="0.2">
      <c r="A229" s="33"/>
      <c r="B229" s="4" t="s">
        <v>299</v>
      </c>
      <c r="C229" s="69">
        <v>50</v>
      </c>
      <c r="D229" s="1" t="s">
        <v>85</v>
      </c>
      <c r="E229" s="20">
        <v>28500</v>
      </c>
      <c r="F229" s="18">
        <f t="shared" si="16"/>
        <v>1425000</v>
      </c>
      <c r="G229" s="69">
        <v>50</v>
      </c>
      <c r="H229" s="1" t="s">
        <v>85</v>
      </c>
      <c r="I229" s="20">
        <v>28500</v>
      </c>
      <c r="J229" s="5">
        <f t="shared" si="17"/>
        <v>1425000</v>
      </c>
      <c r="K229" s="34">
        <f t="shared" si="18"/>
        <v>0</v>
      </c>
      <c r="L229" s="60"/>
    </row>
    <row r="230" spans="1:12" x14ac:dyDescent="0.2">
      <c r="A230" s="33"/>
      <c r="B230" s="4" t="s">
        <v>300</v>
      </c>
      <c r="C230" s="69">
        <v>300</v>
      </c>
      <c r="D230" s="1" t="s">
        <v>90</v>
      </c>
      <c r="E230" s="20">
        <v>6000</v>
      </c>
      <c r="F230" s="18">
        <f t="shared" si="16"/>
        <v>1800000</v>
      </c>
      <c r="G230" s="69">
        <v>300</v>
      </c>
      <c r="H230" s="1" t="s">
        <v>90</v>
      </c>
      <c r="I230" s="20">
        <v>6000</v>
      </c>
      <c r="J230" s="5">
        <f t="shared" si="17"/>
        <v>1800000</v>
      </c>
      <c r="K230" s="34">
        <f t="shared" si="18"/>
        <v>0</v>
      </c>
      <c r="L230" s="60"/>
    </row>
    <row r="231" spans="1:12" x14ac:dyDescent="0.2">
      <c r="A231" s="33"/>
      <c r="B231" s="4" t="s">
        <v>301</v>
      </c>
      <c r="C231" s="69">
        <v>700</v>
      </c>
      <c r="D231" s="1" t="s">
        <v>90</v>
      </c>
      <c r="E231" s="20">
        <v>9000</v>
      </c>
      <c r="F231" s="18">
        <f t="shared" si="16"/>
        <v>6300000</v>
      </c>
      <c r="G231" s="69">
        <v>100</v>
      </c>
      <c r="H231" s="1" t="s">
        <v>90</v>
      </c>
      <c r="I231" s="20">
        <v>9000</v>
      </c>
      <c r="J231" s="5">
        <f t="shared" si="17"/>
        <v>900000</v>
      </c>
      <c r="K231" s="34">
        <f t="shared" si="18"/>
        <v>-5400000</v>
      </c>
      <c r="L231" s="60"/>
    </row>
    <row r="232" spans="1:12" x14ac:dyDescent="0.2">
      <c r="A232" s="33"/>
      <c r="B232" s="4" t="s">
        <v>302</v>
      </c>
      <c r="C232" s="69">
        <v>600</v>
      </c>
      <c r="D232" s="1" t="s">
        <v>90</v>
      </c>
      <c r="E232" s="20">
        <v>26150</v>
      </c>
      <c r="F232" s="18">
        <f t="shared" si="16"/>
        <v>15690000</v>
      </c>
      <c r="G232" s="69">
        <v>400</v>
      </c>
      <c r="H232" s="1" t="s">
        <v>90</v>
      </c>
      <c r="I232" s="20">
        <v>26150</v>
      </c>
      <c r="J232" s="5">
        <f t="shared" si="17"/>
        <v>10460000</v>
      </c>
      <c r="K232" s="34">
        <f t="shared" si="18"/>
        <v>-5230000</v>
      </c>
      <c r="L232" s="60"/>
    </row>
    <row r="233" spans="1:12" x14ac:dyDescent="0.2">
      <c r="A233" s="33"/>
      <c r="B233" s="4" t="s">
        <v>640</v>
      </c>
      <c r="C233" s="69"/>
      <c r="D233" s="1"/>
      <c r="E233" s="20"/>
      <c r="F233" s="18"/>
      <c r="G233" s="69">
        <v>1</v>
      </c>
      <c r="H233" s="1" t="s">
        <v>646</v>
      </c>
      <c r="I233" s="20">
        <v>500</v>
      </c>
      <c r="J233" s="5">
        <f t="shared" si="17"/>
        <v>500</v>
      </c>
      <c r="K233" s="34">
        <f t="shared" si="18"/>
        <v>500</v>
      </c>
      <c r="L233" s="60"/>
    </row>
    <row r="234" spans="1:12" x14ac:dyDescent="0.2">
      <c r="A234" s="35" t="s">
        <v>95</v>
      </c>
      <c r="B234" s="2" t="s">
        <v>26</v>
      </c>
      <c r="C234" s="71"/>
      <c r="D234" s="1"/>
      <c r="E234" s="19"/>
      <c r="F234" s="19">
        <f>SUM(F235)</f>
        <v>15000000</v>
      </c>
      <c r="G234" s="21"/>
      <c r="H234" s="21"/>
      <c r="I234" s="19"/>
      <c r="J234" s="19">
        <f>SUM(J235)</f>
        <v>11000000</v>
      </c>
      <c r="K234" s="36">
        <f>SUM(K235)</f>
        <v>-4000000</v>
      </c>
      <c r="L234" s="60"/>
    </row>
    <row r="235" spans="1:12" x14ac:dyDescent="0.2">
      <c r="A235" s="33"/>
      <c r="B235" s="4" t="s">
        <v>303</v>
      </c>
      <c r="C235" s="69">
        <v>1500</v>
      </c>
      <c r="D235" s="1" t="s">
        <v>86</v>
      </c>
      <c r="E235" s="20">
        <v>10000</v>
      </c>
      <c r="F235" s="18">
        <f t="shared" si="16"/>
        <v>15000000</v>
      </c>
      <c r="G235" s="7">
        <v>1100</v>
      </c>
      <c r="H235" s="1" t="s">
        <v>86</v>
      </c>
      <c r="I235" s="20">
        <v>10000</v>
      </c>
      <c r="J235" s="5">
        <f t="shared" si="17"/>
        <v>11000000</v>
      </c>
      <c r="K235" s="34">
        <f t="shared" si="18"/>
        <v>-4000000</v>
      </c>
      <c r="L235" s="60"/>
    </row>
    <row r="236" spans="1:12" x14ac:dyDescent="0.2">
      <c r="A236" s="35" t="s">
        <v>96</v>
      </c>
      <c r="B236" s="4" t="s">
        <v>147</v>
      </c>
      <c r="C236" s="71"/>
      <c r="D236" s="1"/>
      <c r="E236" s="19"/>
      <c r="F236" s="19">
        <f>SUM(F237:F254)</f>
        <v>73115000</v>
      </c>
      <c r="G236" s="21"/>
      <c r="H236" s="21"/>
      <c r="I236" s="19"/>
      <c r="J236" s="19">
        <f>SUM(J237:J254)</f>
        <v>73115000</v>
      </c>
      <c r="K236" s="36">
        <f>SUM(K237:K254)</f>
        <v>0</v>
      </c>
      <c r="L236" s="60"/>
    </row>
    <row r="237" spans="1:12" x14ac:dyDescent="0.2">
      <c r="A237" s="33"/>
      <c r="B237" s="4" t="s">
        <v>304</v>
      </c>
      <c r="C237" s="69">
        <v>15</v>
      </c>
      <c r="D237" s="1" t="s">
        <v>86</v>
      </c>
      <c r="E237" s="20">
        <v>355000</v>
      </c>
      <c r="F237" s="18">
        <f t="shared" si="16"/>
        <v>5325000</v>
      </c>
      <c r="G237" s="69">
        <v>15</v>
      </c>
      <c r="H237" s="1" t="s">
        <v>86</v>
      </c>
      <c r="I237" s="20">
        <v>355000</v>
      </c>
      <c r="J237" s="5">
        <f t="shared" si="17"/>
        <v>5325000</v>
      </c>
      <c r="K237" s="34">
        <f t="shared" si="18"/>
        <v>0</v>
      </c>
      <c r="L237" s="60"/>
    </row>
    <row r="238" spans="1:12" x14ac:dyDescent="0.2">
      <c r="A238" s="33"/>
      <c r="B238" s="4" t="s">
        <v>305</v>
      </c>
      <c r="C238" s="69">
        <v>15</v>
      </c>
      <c r="D238" s="1" t="s">
        <v>86</v>
      </c>
      <c r="E238" s="20">
        <v>396000</v>
      </c>
      <c r="F238" s="18">
        <f t="shared" si="16"/>
        <v>5940000</v>
      </c>
      <c r="G238" s="69">
        <v>15</v>
      </c>
      <c r="H238" s="1" t="s">
        <v>86</v>
      </c>
      <c r="I238" s="20">
        <v>396000</v>
      </c>
      <c r="J238" s="5">
        <f t="shared" si="17"/>
        <v>5940000</v>
      </c>
      <c r="K238" s="34">
        <f t="shared" si="18"/>
        <v>0</v>
      </c>
      <c r="L238" s="60"/>
    </row>
    <row r="239" spans="1:12" x14ac:dyDescent="0.2">
      <c r="A239" s="33"/>
      <c r="B239" s="4" t="s">
        <v>306</v>
      </c>
      <c r="C239" s="69">
        <v>30</v>
      </c>
      <c r="D239" s="1" t="s">
        <v>86</v>
      </c>
      <c r="E239" s="20">
        <v>310000</v>
      </c>
      <c r="F239" s="18">
        <f t="shared" si="16"/>
        <v>9300000</v>
      </c>
      <c r="G239" s="69">
        <v>30</v>
      </c>
      <c r="H239" s="1" t="s">
        <v>86</v>
      </c>
      <c r="I239" s="20">
        <v>310000</v>
      </c>
      <c r="J239" s="5">
        <f t="shared" si="17"/>
        <v>9300000</v>
      </c>
      <c r="K239" s="34">
        <f t="shared" si="18"/>
        <v>0</v>
      </c>
      <c r="L239" s="60"/>
    </row>
    <row r="240" spans="1:12" x14ac:dyDescent="0.2">
      <c r="A240" s="33"/>
      <c r="B240" s="4" t="s">
        <v>307</v>
      </c>
      <c r="C240" s="69">
        <v>25</v>
      </c>
      <c r="D240" s="1" t="s">
        <v>86</v>
      </c>
      <c r="E240" s="20">
        <v>300000</v>
      </c>
      <c r="F240" s="18">
        <f t="shared" si="16"/>
        <v>7500000</v>
      </c>
      <c r="G240" s="69">
        <v>25</v>
      </c>
      <c r="H240" s="1" t="s">
        <v>86</v>
      </c>
      <c r="I240" s="20">
        <v>300000</v>
      </c>
      <c r="J240" s="5">
        <f t="shared" si="17"/>
        <v>7500000</v>
      </c>
      <c r="K240" s="34">
        <f t="shared" si="18"/>
        <v>0</v>
      </c>
      <c r="L240" s="60"/>
    </row>
    <row r="241" spans="1:12" x14ac:dyDescent="0.2">
      <c r="A241" s="33"/>
      <c r="B241" s="4" t="s">
        <v>308</v>
      </c>
      <c r="C241" s="69">
        <v>5</v>
      </c>
      <c r="D241" s="1" t="s">
        <v>86</v>
      </c>
      <c r="E241" s="20">
        <v>4000</v>
      </c>
      <c r="F241" s="18">
        <f t="shared" si="16"/>
        <v>20000</v>
      </c>
      <c r="G241" s="69">
        <v>5</v>
      </c>
      <c r="H241" s="1" t="s">
        <v>86</v>
      </c>
      <c r="I241" s="20">
        <v>4000</v>
      </c>
      <c r="J241" s="5">
        <f t="shared" si="17"/>
        <v>20000</v>
      </c>
      <c r="K241" s="34">
        <f t="shared" si="18"/>
        <v>0</v>
      </c>
      <c r="L241" s="60"/>
    </row>
    <row r="242" spans="1:12" x14ac:dyDescent="0.2">
      <c r="A242" s="33"/>
      <c r="B242" s="4" t="s">
        <v>309</v>
      </c>
      <c r="C242" s="69">
        <v>10</v>
      </c>
      <c r="D242" s="1" t="s">
        <v>86</v>
      </c>
      <c r="E242" s="20">
        <v>100000</v>
      </c>
      <c r="F242" s="18">
        <f t="shared" si="16"/>
        <v>1000000</v>
      </c>
      <c r="G242" s="69">
        <v>10</v>
      </c>
      <c r="H242" s="1" t="s">
        <v>86</v>
      </c>
      <c r="I242" s="20">
        <v>100000</v>
      </c>
      <c r="J242" s="5">
        <f t="shared" si="17"/>
        <v>1000000</v>
      </c>
      <c r="K242" s="34">
        <f t="shared" si="18"/>
        <v>0</v>
      </c>
      <c r="L242" s="60"/>
    </row>
    <row r="243" spans="1:12" x14ac:dyDescent="0.2">
      <c r="A243" s="33"/>
      <c r="B243" s="4" t="s">
        <v>310</v>
      </c>
      <c r="C243" s="69">
        <v>10</v>
      </c>
      <c r="D243" s="1" t="s">
        <v>86</v>
      </c>
      <c r="E243" s="20">
        <v>125000</v>
      </c>
      <c r="F243" s="18">
        <f t="shared" si="16"/>
        <v>1250000</v>
      </c>
      <c r="G243" s="69">
        <v>10</v>
      </c>
      <c r="H243" s="1" t="s">
        <v>86</v>
      </c>
      <c r="I243" s="20">
        <v>125000</v>
      </c>
      <c r="J243" s="5">
        <f t="shared" si="17"/>
        <v>1250000</v>
      </c>
      <c r="K243" s="34">
        <f t="shared" si="18"/>
        <v>0</v>
      </c>
      <c r="L243" s="60"/>
    </row>
    <row r="244" spans="1:12" x14ac:dyDescent="0.2">
      <c r="A244" s="33"/>
      <c r="B244" s="4" t="s">
        <v>311</v>
      </c>
      <c r="C244" s="69">
        <v>10</v>
      </c>
      <c r="D244" s="1" t="s">
        <v>86</v>
      </c>
      <c r="E244" s="20">
        <v>80000</v>
      </c>
      <c r="F244" s="18">
        <f t="shared" si="16"/>
        <v>800000</v>
      </c>
      <c r="G244" s="69">
        <v>10</v>
      </c>
      <c r="H244" s="1" t="s">
        <v>86</v>
      </c>
      <c r="I244" s="20">
        <v>80000</v>
      </c>
      <c r="J244" s="5">
        <f t="shared" si="17"/>
        <v>800000</v>
      </c>
      <c r="K244" s="34">
        <f t="shared" si="18"/>
        <v>0</v>
      </c>
      <c r="L244" s="60"/>
    </row>
    <row r="245" spans="1:12" x14ac:dyDescent="0.2">
      <c r="A245" s="33"/>
      <c r="B245" s="4" t="s">
        <v>312</v>
      </c>
      <c r="C245" s="69">
        <v>40</v>
      </c>
      <c r="D245" s="1" t="s">
        <v>86</v>
      </c>
      <c r="E245" s="20">
        <v>250000</v>
      </c>
      <c r="F245" s="18">
        <f t="shared" si="16"/>
        <v>10000000</v>
      </c>
      <c r="G245" s="69">
        <v>40</v>
      </c>
      <c r="H245" s="1" t="s">
        <v>86</v>
      </c>
      <c r="I245" s="20">
        <v>250000</v>
      </c>
      <c r="J245" s="5">
        <f t="shared" si="17"/>
        <v>10000000</v>
      </c>
      <c r="K245" s="34">
        <f t="shared" si="18"/>
        <v>0</v>
      </c>
      <c r="L245" s="60"/>
    </row>
    <row r="246" spans="1:12" x14ac:dyDescent="0.2">
      <c r="A246" s="33"/>
      <c r="B246" s="4" t="s">
        <v>313</v>
      </c>
      <c r="C246" s="69">
        <v>12</v>
      </c>
      <c r="D246" s="1" t="s">
        <v>86</v>
      </c>
      <c r="E246" s="20">
        <v>200000</v>
      </c>
      <c r="F246" s="18">
        <f t="shared" si="16"/>
        <v>2400000</v>
      </c>
      <c r="G246" s="69">
        <v>12</v>
      </c>
      <c r="H246" s="1" t="s">
        <v>86</v>
      </c>
      <c r="I246" s="20">
        <v>200000</v>
      </c>
      <c r="J246" s="5">
        <f t="shared" si="17"/>
        <v>2400000</v>
      </c>
      <c r="K246" s="34">
        <f t="shared" si="18"/>
        <v>0</v>
      </c>
      <c r="L246" s="60"/>
    </row>
    <row r="247" spans="1:12" x14ac:dyDescent="0.2">
      <c r="A247" s="33"/>
      <c r="B247" s="4" t="s">
        <v>314</v>
      </c>
      <c r="C247" s="69">
        <v>36</v>
      </c>
      <c r="D247" s="1" t="s">
        <v>86</v>
      </c>
      <c r="E247" s="20">
        <v>100000</v>
      </c>
      <c r="F247" s="18">
        <f t="shared" si="16"/>
        <v>3600000</v>
      </c>
      <c r="G247" s="69">
        <v>36</v>
      </c>
      <c r="H247" s="1" t="s">
        <v>86</v>
      </c>
      <c r="I247" s="20">
        <v>100000</v>
      </c>
      <c r="J247" s="5">
        <f t="shared" si="17"/>
        <v>3600000</v>
      </c>
      <c r="K247" s="34">
        <f t="shared" si="18"/>
        <v>0</v>
      </c>
      <c r="L247" s="60"/>
    </row>
    <row r="248" spans="1:12" x14ac:dyDescent="0.2">
      <c r="A248" s="33"/>
      <c r="B248" s="4" t="s">
        <v>315</v>
      </c>
      <c r="C248" s="69">
        <v>80</v>
      </c>
      <c r="D248" s="1" t="s">
        <v>86</v>
      </c>
      <c r="E248" s="20">
        <v>91000</v>
      </c>
      <c r="F248" s="18">
        <f t="shared" si="16"/>
        <v>7280000</v>
      </c>
      <c r="G248" s="69">
        <v>80</v>
      </c>
      <c r="H248" s="1" t="s">
        <v>86</v>
      </c>
      <c r="I248" s="20">
        <v>91000</v>
      </c>
      <c r="J248" s="5">
        <f t="shared" si="17"/>
        <v>7280000</v>
      </c>
      <c r="K248" s="34">
        <f t="shared" si="18"/>
        <v>0</v>
      </c>
      <c r="L248" s="60"/>
    </row>
    <row r="249" spans="1:12" x14ac:dyDescent="0.2">
      <c r="A249" s="33"/>
      <c r="B249" s="4" t="s">
        <v>316</v>
      </c>
      <c r="C249" s="69">
        <v>50</v>
      </c>
      <c r="D249" s="1" t="s">
        <v>86</v>
      </c>
      <c r="E249" s="20">
        <v>150000</v>
      </c>
      <c r="F249" s="18">
        <f t="shared" si="16"/>
        <v>7500000</v>
      </c>
      <c r="G249" s="69">
        <v>50</v>
      </c>
      <c r="H249" s="1" t="s">
        <v>86</v>
      </c>
      <c r="I249" s="20">
        <v>150000</v>
      </c>
      <c r="J249" s="5">
        <f t="shared" si="17"/>
        <v>7500000</v>
      </c>
      <c r="K249" s="34">
        <f t="shared" si="18"/>
        <v>0</v>
      </c>
      <c r="L249" s="60"/>
    </row>
    <row r="250" spans="1:12" x14ac:dyDescent="0.2">
      <c r="A250" s="33"/>
      <c r="B250" s="4" t="s">
        <v>317</v>
      </c>
      <c r="C250" s="69">
        <v>25</v>
      </c>
      <c r="D250" s="1" t="s">
        <v>86</v>
      </c>
      <c r="E250" s="20">
        <v>120000</v>
      </c>
      <c r="F250" s="18">
        <f t="shared" si="16"/>
        <v>3000000</v>
      </c>
      <c r="G250" s="69">
        <v>25</v>
      </c>
      <c r="H250" s="1" t="s">
        <v>86</v>
      </c>
      <c r="I250" s="20">
        <v>120000</v>
      </c>
      <c r="J250" s="5">
        <f t="shared" si="17"/>
        <v>3000000</v>
      </c>
      <c r="K250" s="34">
        <f t="shared" si="18"/>
        <v>0</v>
      </c>
      <c r="L250" s="60"/>
    </row>
    <row r="251" spans="1:12" x14ac:dyDescent="0.2">
      <c r="A251" s="33"/>
      <c r="B251" s="4" t="s">
        <v>318</v>
      </c>
      <c r="C251" s="69">
        <v>50</v>
      </c>
      <c r="D251" s="1" t="s">
        <v>86</v>
      </c>
      <c r="E251" s="20">
        <v>36000</v>
      </c>
      <c r="F251" s="18">
        <f t="shared" si="16"/>
        <v>1800000</v>
      </c>
      <c r="G251" s="69">
        <v>50</v>
      </c>
      <c r="H251" s="1" t="s">
        <v>86</v>
      </c>
      <c r="I251" s="20">
        <v>36000</v>
      </c>
      <c r="J251" s="5">
        <f t="shared" si="17"/>
        <v>1800000</v>
      </c>
      <c r="K251" s="34">
        <f t="shared" si="18"/>
        <v>0</v>
      </c>
      <c r="L251" s="60"/>
    </row>
    <row r="252" spans="1:12" x14ac:dyDescent="0.2">
      <c r="A252" s="33"/>
      <c r="B252" s="4" t="s">
        <v>319</v>
      </c>
      <c r="C252" s="69">
        <v>25</v>
      </c>
      <c r="D252" s="1" t="s">
        <v>86</v>
      </c>
      <c r="E252" s="20">
        <v>110000</v>
      </c>
      <c r="F252" s="18">
        <f t="shared" ref="F252:F315" si="19">E252*C252</f>
        <v>2750000</v>
      </c>
      <c r="G252" s="69">
        <v>25</v>
      </c>
      <c r="H252" s="1" t="s">
        <v>86</v>
      </c>
      <c r="I252" s="20">
        <v>110000</v>
      </c>
      <c r="J252" s="5">
        <f t="shared" ref="J252:J315" si="20">I252*G252</f>
        <v>2750000</v>
      </c>
      <c r="K252" s="34">
        <f t="shared" ref="K252:K315" si="21">J252-F252</f>
        <v>0</v>
      </c>
      <c r="L252" s="60"/>
    </row>
    <row r="253" spans="1:12" x14ac:dyDescent="0.2">
      <c r="A253" s="33"/>
      <c r="B253" s="4" t="s">
        <v>320</v>
      </c>
      <c r="C253" s="69">
        <v>25</v>
      </c>
      <c r="D253" s="1" t="s">
        <v>86</v>
      </c>
      <c r="E253" s="20">
        <v>110000</v>
      </c>
      <c r="F253" s="18">
        <f t="shared" si="19"/>
        <v>2750000</v>
      </c>
      <c r="G253" s="69">
        <v>25</v>
      </c>
      <c r="H253" s="1" t="s">
        <v>86</v>
      </c>
      <c r="I253" s="20">
        <v>110000</v>
      </c>
      <c r="J253" s="5">
        <f t="shared" si="20"/>
        <v>2750000</v>
      </c>
      <c r="K253" s="34">
        <f t="shared" si="21"/>
        <v>0</v>
      </c>
      <c r="L253" s="60"/>
    </row>
    <row r="254" spans="1:12" x14ac:dyDescent="0.2">
      <c r="A254" s="33"/>
      <c r="B254" s="4" t="s">
        <v>321</v>
      </c>
      <c r="C254" s="69">
        <v>5</v>
      </c>
      <c r="D254" s="1" t="s">
        <v>86</v>
      </c>
      <c r="E254" s="20">
        <v>180000</v>
      </c>
      <c r="F254" s="18">
        <f t="shared" si="19"/>
        <v>900000</v>
      </c>
      <c r="G254" s="69">
        <v>5</v>
      </c>
      <c r="H254" s="1" t="s">
        <v>86</v>
      </c>
      <c r="I254" s="20">
        <v>180000</v>
      </c>
      <c r="J254" s="5">
        <f t="shared" si="20"/>
        <v>900000</v>
      </c>
      <c r="K254" s="34">
        <f t="shared" si="21"/>
        <v>0</v>
      </c>
      <c r="L254" s="60"/>
    </row>
    <row r="255" spans="1:12" x14ac:dyDescent="0.2">
      <c r="A255" s="35" t="s">
        <v>97</v>
      </c>
      <c r="B255" s="4" t="s">
        <v>27</v>
      </c>
      <c r="C255" s="71"/>
      <c r="D255" s="1"/>
      <c r="E255" s="19"/>
      <c r="F255" s="19">
        <f>SUM(F256:F328)</f>
        <v>291023000</v>
      </c>
      <c r="G255" s="21"/>
      <c r="H255" s="21"/>
      <c r="I255" s="19"/>
      <c r="J255" s="19">
        <f>SUM(J256:J328)</f>
        <v>291023000</v>
      </c>
      <c r="K255" s="36">
        <f>SUM(K256:K328)</f>
        <v>0</v>
      </c>
      <c r="L255" s="60"/>
    </row>
    <row r="256" spans="1:12" x14ac:dyDescent="0.2">
      <c r="A256" s="33"/>
      <c r="B256" s="4" t="s">
        <v>563</v>
      </c>
      <c r="C256" s="69">
        <v>40</v>
      </c>
      <c r="D256" s="1" t="s">
        <v>490</v>
      </c>
      <c r="E256" s="20">
        <v>634000</v>
      </c>
      <c r="F256" s="18">
        <f t="shared" si="19"/>
        <v>25360000</v>
      </c>
      <c r="G256" s="69">
        <v>40</v>
      </c>
      <c r="H256" s="1" t="s">
        <v>490</v>
      </c>
      <c r="I256" s="20">
        <v>634000</v>
      </c>
      <c r="J256" s="5">
        <f t="shared" si="20"/>
        <v>25360000</v>
      </c>
      <c r="K256" s="34">
        <f t="shared" si="21"/>
        <v>0</v>
      </c>
      <c r="L256" s="60"/>
    </row>
    <row r="257" spans="1:12" x14ac:dyDescent="0.2">
      <c r="A257" s="37"/>
      <c r="B257" s="9" t="s">
        <v>564</v>
      </c>
      <c r="C257" s="69">
        <v>300</v>
      </c>
      <c r="D257" s="1" t="s">
        <v>92</v>
      </c>
      <c r="E257" s="20">
        <v>25000</v>
      </c>
      <c r="F257" s="18">
        <f t="shared" si="19"/>
        <v>7500000</v>
      </c>
      <c r="G257" s="69">
        <v>300</v>
      </c>
      <c r="H257" s="1" t="s">
        <v>92</v>
      </c>
      <c r="I257" s="20">
        <v>25000</v>
      </c>
      <c r="J257" s="5">
        <f t="shared" si="20"/>
        <v>7500000</v>
      </c>
      <c r="K257" s="34">
        <f t="shared" si="21"/>
        <v>0</v>
      </c>
      <c r="L257" s="60"/>
    </row>
    <row r="258" spans="1:12" x14ac:dyDescent="0.2">
      <c r="A258" s="37"/>
      <c r="B258" s="9" t="s">
        <v>322</v>
      </c>
      <c r="C258" s="69">
        <v>200</v>
      </c>
      <c r="D258" s="1" t="s">
        <v>91</v>
      </c>
      <c r="E258" s="20">
        <v>80000</v>
      </c>
      <c r="F258" s="18">
        <f t="shared" si="19"/>
        <v>16000000</v>
      </c>
      <c r="G258" s="69">
        <v>200</v>
      </c>
      <c r="H258" s="1" t="s">
        <v>91</v>
      </c>
      <c r="I258" s="20">
        <v>80000</v>
      </c>
      <c r="J258" s="5">
        <f t="shared" si="20"/>
        <v>16000000</v>
      </c>
      <c r="K258" s="34">
        <f t="shared" si="21"/>
        <v>0</v>
      </c>
      <c r="L258" s="60"/>
    </row>
    <row r="259" spans="1:12" x14ac:dyDescent="0.2">
      <c r="A259" s="37"/>
      <c r="B259" s="9" t="s">
        <v>323</v>
      </c>
      <c r="C259" s="69">
        <v>1</v>
      </c>
      <c r="D259" s="1" t="s">
        <v>89</v>
      </c>
      <c r="E259" s="20">
        <v>140000</v>
      </c>
      <c r="F259" s="18">
        <f t="shared" si="19"/>
        <v>140000</v>
      </c>
      <c r="G259" s="69">
        <v>1</v>
      </c>
      <c r="H259" s="1" t="s">
        <v>89</v>
      </c>
      <c r="I259" s="20">
        <v>140000</v>
      </c>
      <c r="J259" s="5">
        <f t="shared" si="20"/>
        <v>140000</v>
      </c>
      <c r="K259" s="34">
        <f t="shared" si="21"/>
        <v>0</v>
      </c>
      <c r="L259" s="60"/>
    </row>
    <row r="260" spans="1:12" x14ac:dyDescent="0.2">
      <c r="A260" s="37"/>
      <c r="B260" s="9" t="s">
        <v>324</v>
      </c>
      <c r="C260" s="69">
        <v>15</v>
      </c>
      <c r="D260" s="1" t="s">
        <v>98</v>
      </c>
      <c r="E260" s="20">
        <v>285000</v>
      </c>
      <c r="F260" s="18">
        <f t="shared" si="19"/>
        <v>4275000</v>
      </c>
      <c r="G260" s="69">
        <v>15</v>
      </c>
      <c r="H260" s="1" t="s">
        <v>98</v>
      </c>
      <c r="I260" s="20">
        <v>285000</v>
      </c>
      <c r="J260" s="5">
        <f t="shared" si="20"/>
        <v>4275000</v>
      </c>
      <c r="K260" s="34">
        <f t="shared" si="21"/>
        <v>0</v>
      </c>
      <c r="L260" s="60"/>
    </row>
    <row r="261" spans="1:12" x14ac:dyDescent="0.2">
      <c r="A261" s="37"/>
      <c r="B261" s="9" t="s">
        <v>325</v>
      </c>
      <c r="C261" s="69">
        <v>50</v>
      </c>
      <c r="D261" s="1" t="s">
        <v>91</v>
      </c>
      <c r="E261" s="20">
        <v>13500</v>
      </c>
      <c r="F261" s="18">
        <f t="shared" si="19"/>
        <v>675000</v>
      </c>
      <c r="G261" s="69">
        <v>50</v>
      </c>
      <c r="H261" s="1" t="s">
        <v>91</v>
      </c>
      <c r="I261" s="20">
        <v>13500</v>
      </c>
      <c r="J261" s="5">
        <f t="shared" si="20"/>
        <v>675000</v>
      </c>
      <c r="K261" s="34">
        <f t="shared" si="21"/>
        <v>0</v>
      </c>
      <c r="L261" s="60"/>
    </row>
    <row r="262" spans="1:12" x14ac:dyDescent="0.2">
      <c r="A262" s="37"/>
      <c r="B262" s="9" t="s">
        <v>326</v>
      </c>
      <c r="C262" s="69">
        <v>12</v>
      </c>
      <c r="D262" s="1" t="s">
        <v>86</v>
      </c>
      <c r="E262" s="20">
        <v>135000</v>
      </c>
      <c r="F262" s="18">
        <f t="shared" si="19"/>
        <v>1620000</v>
      </c>
      <c r="G262" s="69">
        <v>12</v>
      </c>
      <c r="H262" s="1" t="s">
        <v>86</v>
      </c>
      <c r="I262" s="20">
        <v>135000</v>
      </c>
      <c r="J262" s="5">
        <f t="shared" si="20"/>
        <v>1620000</v>
      </c>
      <c r="K262" s="34">
        <f t="shared" si="21"/>
        <v>0</v>
      </c>
      <c r="L262" s="60"/>
    </row>
    <row r="263" spans="1:12" x14ac:dyDescent="0.2">
      <c r="A263" s="37"/>
      <c r="B263" s="9" t="s">
        <v>327</v>
      </c>
      <c r="C263" s="69">
        <v>40</v>
      </c>
      <c r="D263" s="1" t="s">
        <v>86</v>
      </c>
      <c r="E263" s="20">
        <v>50000</v>
      </c>
      <c r="F263" s="18">
        <f t="shared" si="19"/>
        <v>2000000</v>
      </c>
      <c r="G263" s="69">
        <v>40</v>
      </c>
      <c r="H263" s="1" t="s">
        <v>86</v>
      </c>
      <c r="I263" s="20">
        <v>50000</v>
      </c>
      <c r="J263" s="5">
        <f t="shared" si="20"/>
        <v>2000000</v>
      </c>
      <c r="K263" s="34">
        <f t="shared" si="21"/>
        <v>0</v>
      </c>
      <c r="L263" s="60"/>
    </row>
    <row r="264" spans="1:12" x14ac:dyDescent="0.2">
      <c r="A264" s="37"/>
      <c r="B264" s="9" t="s">
        <v>328</v>
      </c>
      <c r="C264" s="69">
        <v>50</v>
      </c>
      <c r="D264" s="1" t="s">
        <v>86</v>
      </c>
      <c r="E264" s="20">
        <v>70000</v>
      </c>
      <c r="F264" s="18">
        <f t="shared" si="19"/>
        <v>3500000</v>
      </c>
      <c r="G264" s="69">
        <v>50</v>
      </c>
      <c r="H264" s="1" t="s">
        <v>86</v>
      </c>
      <c r="I264" s="20">
        <v>70000</v>
      </c>
      <c r="J264" s="5">
        <f t="shared" si="20"/>
        <v>3500000</v>
      </c>
      <c r="K264" s="34">
        <f t="shared" si="21"/>
        <v>0</v>
      </c>
      <c r="L264" s="60"/>
    </row>
    <row r="265" spans="1:12" x14ac:dyDescent="0.2">
      <c r="A265" s="37"/>
      <c r="B265" s="9" t="s">
        <v>329</v>
      </c>
      <c r="C265" s="69">
        <v>20</v>
      </c>
      <c r="D265" s="1" t="s">
        <v>86</v>
      </c>
      <c r="E265" s="20">
        <v>27000</v>
      </c>
      <c r="F265" s="18">
        <f t="shared" si="19"/>
        <v>540000</v>
      </c>
      <c r="G265" s="69">
        <v>20</v>
      </c>
      <c r="H265" s="1" t="s">
        <v>86</v>
      </c>
      <c r="I265" s="20">
        <v>27000</v>
      </c>
      <c r="J265" s="5">
        <f t="shared" si="20"/>
        <v>540000</v>
      </c>
      <c r="K265" s="34">
        <f t="shared" si="21"/>
        <v>0</v>
      </c>
      <c r="L265" s="60"/>
    </row>
    <row r="266" spans="1:12" x14ac:dyDescent="0.2">
      <c r="A266" s="37"/>
      <c r="B266" s="9" t="s">
        <v>330</v>
      </c>
      <c r="C266" s="69">
        <v>2</v>
      </c>
      <c r="D266" s="1" t="s">
        <v>89</v>
      </c>
      <c r="E266" s="20">
        <v>35000</v>
      </c>
      <c r="F266" s="18">
        <f t="shared" si="19"/>
        <v>70000</v>
      </c>
      <c r="G266" s="69">
        <v>2</v>
      </c>
      <c r="H266" s="1" t="s">
        <v>89</v>
      </c>
      <c r="I266" s="20">
        <v>35000</v>
      </c>
      <c r="J266" s="5">
        <f t="shared" si="20"/>
        <v>70000</v>
      </c>
      <c r="K266" s="34">
        <f t="shared" si="21"/>
        <v>0</v>
      </c>
      <c r="L266" s="60"/>
    </row>
    <row r="267" spans="1:12" x14ac:dyDescent="0.2">
      <c r="A267" s="37"/>
      <c r="B267" s="9" t="s">
        <v>331</v>
      </c>
      <c r="C267" s="69">
        <v>48</v>
      </c>
      <c r="D267" s="1" t="s">
        <v>86</v>
      </c>
      <c r="E267" s="20">
        <v>8000</v>
      </c>
      <c r="F267" s="18">
        <f t="shared" si="19"/>
        <v>384000</v>
      </c>
      <c r="G267" s="69">
        <v>48</v>
      </c>
      <c r="H267" s="1" t="s">
        <v>86</v>
      </c>
      <c r="I267" s="20">
        <v>8000</v>
      </c>
      <c r="J267" s="5">
        <f t="shared" si="20"/>
        <v>384000</v>
      </c>
      <c r="K267" s="34">
        <f t="shared" si="21"/>
        <v>0</v>
      </c>
      <c r="L267" s="60"/>
    </row>
    <row r="268" spans="1:12" x14ac:dyDescent="0.2">
      <c r="A268" s="37"/>
      <c r="B268" s="9" t="s">
        <v>332</v>
      </c>
      <c r="C268" s="69">
        <v>1</v>
      </c>
      <c r="D268" s="1" t="s">
        <v>89</v>
      </c>
      <c r="E268" s="20">
        <v>125000</v>
      </c>
      <c r="F268" s="18">
        <f t="shared" si="19"/>
        <v>125000</v>
      </c>
      <c r="G268" s="69">
        <v>1</v>
      </c>
      <c r="H268" s="1" t="s">
        <v>89</v>
      </c>
      <c r="I268" s="20">
        <v>125000</v>
      </c>
      <c r="J268" s="5">
        <f t="shared" si="20"/>
        <v>125000</v>
      </c>
      <c r="K268" s="34">
        <f t="shared" si="21"/>
        <v>0</v>
      </c>
      <c r="L268" s="60"/>
    </row>
    <row r="269" spans="1:12" x14ac:dyDescent="0.2">
      <c r="A269" s="37"/>
      <c r="B269" s="9" t="s">
        <v>333</v>
      </c>
      <c r="C269" s="69">
        <v>30</v>
      </c>
      <c r="D269" s="1" t="s">
        <v>89</v>
      </c>
      <c r="E269" s="20">
        <v>315000</v>
      </c>
      <c r="F269" s="18">
        <f t="shared" si="19"/>
        <v>9450000</v>
      </c>
      <c r="G269" s="69">
        <v>30</v>
      </c>
      <c r="H269" s="1" t="s">
        <v>89</v>
      </c>
      <c r="I269" s="20">
        <v>315000</v>
      </c>
      <c r="J269" s="5">
        <f t="shared" si="20"/>
        <v>9450000</v>
      </c>
      <c r="K269" s="34">
        <f t="shared" si="21"/>
        <v>0</v>
      </c>
      <c r="L269" s="60"/>
    </row>
    <row r="270" spans="1:12" x14ac:dyDescent="0.2">
      <c r="A270" s="37"/>
      <c r="B270" s="9" t="s">
        <v>565</v>
      </c>
      <c r="C270" s="69">
        <v>66</v>
      </c>
      <c r="D270" s="1" t="s">
        <v>89</v>
      </c>
      <c r="E270" s="20">
        <v>240000</v>
      </c>
      <c r="F270" s="18">
        <f t="shared" si="19"/>
        <v>15840000</v>
      </c>
      <c r="G270" s="69">
        <v>66</v>
      </c>
      <c r="H270" s="1" t="s">
        <v>89</v>
      </c>
      <c r="I270" s="20">
        <v>240000</v>
      </c>
      <c r="J270" s="5">
        <f t="shared" si="20"/>
        <v>15840000</v>
      </c>
      <c r="K270" s="34">
        <f t="shared" si="21"/>
        <v>0</v>
      </c>
      <c r="L270" s="60"/>
    </row>
    <row r="271" spans="1:12" x14ac:dyDescent="0.2">
      <c r="A271" s="37"/>
      <c r="B271" s="9" t="s">
        <v>334</v>
      </c>
      <c r="C271" s="69">
        <v>50</v>
      </c>
      <c r="D271" s="1" t="s">
        <v>98</v>
      </c>
      <c r="E271" s="20">
        <v>70000</v>
      </c>
      <c r="F271" s="18">
        <f t="shared" si="19"/>
        <v>3500000</v>
      </c>
      <c r="G271" s="69">
        <v>50</v>
      </c>
      <c r="H271" s="1" t="s">
        <v>98</v>
      </c>
      <c r="I271" s="20">
        <v>70000</v>
      </c>
      <c r="J271" s="5">
        <f t="shared" si="20"/>
        <v>3500000</v>
      </c>
      <c r="K271" s="34">
        <f t="shared" si="21"/>
        <v>0</v>
      </c>
      <c r="L271" s="60"/>
    </row>
    <row r="272" spans="1:12" x14ac:dyDescent="0.2">
      <c r="A272" s="37"/>
      <c r="B272" s="9" t="s">
        <v>335</v>
      </c>
      <c r="C272" s="69">
        <v>45</v>
      </c>
      <c r="D272" s="1" t="s">
        <v>92</v>
      </c>
      <c r="E272" s="20">
        <v>29000</v>
      </c>
      <c r="F272" s="18">
        <f t="shared" si="19"/>
        <v>1305000</v>
      </c>
      <c r="G272" s="69">
        <v>45</v>
      </c>
      <c r="H272" s="1" t="s">
        <v>92</v>
      </c>
      <c r="I272" s="20">
        <v>29000</v>
      </c>
      <c r="J272" s="5">
        <f t="shared" si="20"/>
        <v>1305000</v>
      </c>
      <c r="K272" s="34">
        <f t="shared" si="21"/>
        <v>0</v>
      </c>
      <c r="L272" s="60"/>
    </row>
    <row r="273" spans="1:12" x14ac:dyDescent="0.2">
      <c r="A273" s="37"/>
      <c r="B273" s="9" t="s">
        <v>336</v>
      </c>
      <c r="C273" s="69">
        <v>12</v>
      </c>
      <c r="D273" s="1" t="s">
        <v>86</v>
      </c>
      <c r="E273" s="20">
        <v>25000</v>
      </c>
      <c r="F273" s="18">
        <f t="shared" si="19"/>
        <v>300000</v>
      </c>
      <c r="G273" s="69">
        <v>12</v>
      </c>
      <c r="H273" s="1" t="s">
        <v>86</v>
      </c>
      <c r="I273" s="20">
        <v>25000</v>
      </c>
      <c r="J273" s="5">
        <f t="shared" si="20"/>
        <v>300000</v>
      </c>
      <c r="K273" s="34">
        <f t="shared" si="21"/>
        <v>0</v>
      </c>
      <c r="L273" s="60"/>
    </row>
    <row r="274" spans="1:12" x14ac:dyDescent="0.2">
      <c r="A274" s="37"/>
      <c r="B274" s="9" t="s">
        <v>566</v>
      </c>
      <c r="C274" s="69">
        <v>300</v>
      </c>
      <c r="D274" s="1" t="s">
        <v>91</v>
      </c>
      <c r="E274" s="20">
        <v>20000</v>
      </c>
      <c r="F274" s="18">
        <f t="shared" si="19"/>
        <v>6000000</v>
      </c>
      <c r="G274" s="69">
        <v>300</v>
      </c>
      <c r="H274" s="1" t="s">
        <v>91</v>
      </c>
      <c r="I274" s="20">
        <v>20000</v>
      </c>
      <c r="J274" s="5">
        <f t="shared" si="20"/>
        <v>6000000</v>
      </c>
      <c r="K274" s="34">
        <f t="shared" si="21"/>
        <v>0</v>
      </c>
      <c r="L274" s="60"/>
    </row>
    <row r="275" spans="1:12" x14ac:dyDescent="0.2">
      <c r="A275" s="37"/>
      <c r="B275" s="9" t="s">
        <v>337</v>
      </c>
      <c r="C275" s="69">
        <v>30</v>
      </c>
      <c r="D275" s="1" t="s">
        <v>86</v>
      </c>
      <c r="E275" s="20">
        <v>78000</v>
      </c>
      <c r="F275" s="18">
        <f t="shared" si="19"/>
        <v>2340000</v>
      </c>
      <c r="G275" s="69">
        <v>30</v>
      </c>
      <c r="H275" s="1" t="s">
        <v>86</v>
      </c>
      <c r="I275" s="20">
        <v>78000</v>
      </c>
      <c r="J275" s="5">
        <f t="shared" si="20"/>
        <v>2340000</v>
      </c>
      <c r="K275" s="34">
        <f t="shared" si="21"/>
        <v>0</v>
      </c>
      <c r="L275" s="60"/>
    </row>
    <row r="276" spans="1:12" x14ac:dyDescent="0.2">
      <c r="A276" s="37"/>
      <c r="B276" s="9" t="s">
        <v>567</v>
      </c>
      <c r="C276" s="69">
        <v>120</v>
      </c>
      <c r="D276" s="1" t="s">
        <v>86</v>
      </c>
      <c r="E276" s="20">
        <v>26000</v>
      </c>
      <c r="F276" s="18">
        <f t="shared" si="19"/>
        <v>3120000</v>
      </c>
      <c r="G276" s="69">
        <v>120</v>
      </c>
      <c r="H276" s="1" t="s">
        <v>86</v>
      </c>
      <c r="I276" s="20">
        <v>26000</v>
      </c>
      <c r="J276" s="5">
        <f t="shared" si="20"/>
        <v>3120000</v>
      </c>
      <c r="K276" s="34">
        <f t="shared" si="21"/>
        <v>0</v>
      </c>
      <c r="L276" s="60"/>
    </row>
    <row r="277" spans="1:12" x14ac:dyDescent="0.2">
      <c r="A277" s="37"/>
      <c r="B277" s="9" t="s">
        <v>338</v>
      </c>
      <c r="C277" s="69">
        <v>36</v>
      </c>
      <c r="D277" s="1" t="s">
        <v>86</v>
      </c>
      <c r="E277" s="20">
        <v>30000</v>
      </c>
      <c r="F277" s="18">
        <f t="shared" si="19"/>
        <v>1080000</v>
      </c>
      <c r="G277" s="69">
        <v>36</v>
      </c>
      <c r="H277" s="1" t="s">
        <v>86</v>
      </c>
      <c r="I277" s="20">
        <v>30000</v>
      </c>
      <c r="J277" s="5">
        <f t="shared" si="20"/>
        <v>1080000</v>
      </c>
      <c r="K277" s="34">
        <f t="shared" si="21"/>
        <v>0</v>
      </c>
      <c r="L277" s="60"/>
    </row>
    <row r="278" spans="1:12" x14ac:dyDescent="0.2">
      <c r="A278" s="37"/>
      <c r="B278" s="9" t="s">
        <v>339</v>
      </c>
      <c r="C278" s="69">
        <v>50</v>
      </c>
      <c r="D278" s="1" t="s">
        <v>86</v>
      </c>
      <c r="E278" s="20">
        <v>7000</v>
      </c>
      <c r="F278" s="18">
        <f t="shared" si="19"/>
        <v>350000</v>
      </c>
      <c r="G278" s="69">
        <v>50</v>
      </c>
      <c r="H278" s="1" t="s">
        <v>86</v>
      </c>
      <c r="I278" s="20">
        <v>7000</v>
      </c>
      <c r="J278" s="5">
        <f t="shared" si="20"/>
        <v>350000</v>
      </c>
      <c r="K278" s="34">
        <f t="shared" si="21"/>
        <v>0</v>
      </c>
      <c r="L278" s="60"/>
    </row>
    <row r="279" spans="1:12" x14ac:dyDescent="0.2">
      <c r="A279" s="37"/>
      <c r="B279" s="9" t="s">
        <v>568</v>
      </c>
      <c r="C279" s="69">
        <v>30</v>
      </c>
      <c r="D279" s="1" t="s">
        <v>490</v>
      </c>
      <c r="E279" s="20">
        <v>680700</v>
      </c>
      <c r="F279" s="18">
        <f t="shared" si="19"/>
        <v>20421000</v>
      </c>
      <c r="G279" s="69">
        <v>30</v>
      </c>
      <c r="H279" s="1" t="s">
        <v>490</v>
      </c>
      <c r="I279" s="20">
        <v>680700</v>
      </c>
      <c r="J279" s="5">
        <f t="shared" si="20"/>
        <v>20421000</v>
      </c>
      <c r="K279" s="34">
        <f t="shared" si="21"/>
        <v>0</v>
      </c>
      <c r="L279" s="60"/>
    </row>
    <row r="280" spans="1:12" x14ac:dyDescent="0.2">
      <c r="A280" s="37"/>
      <c r="B280" s="9" t="s">
        <v>340</v>
      </c>
      <c r="C280" s="69">
        <v>40</v>
      </c>
      <c r="D280" s="1" t="s">
        <v>24</v>
      </c>
      <c r="E280" s="20">
        <v>50000</v>
      </c>
      <c r="F280" s="18">
        <f t="shared" si="19"/>
        <v>2000000</v>
      </c>
      <c r="G280" s="69">
        <v>40</v>
      </c>
      <c r="H280" s="1" t="s">
        <v>24</v>
      </c>
      <c r="I280" s="20">
        <v>50000</v>
      </c>
      <c r="J280" s="5">
        <f t="shared" si="20"/>
        <v>2000000</v>
      </c>
      <c r="K280" s="34">
        <f t="shared" si="21"/>
        <v>0</v>
      </c>
      <c r="L280" s="60"/>
    </row>
    <row r="281" spans="1:12" x14ac:dyDescent="0.2">
      <c r="A281" s="37"/>
      <c r="B281" s="9" t="s">
        <v>341</v>
      </c>
      <c r="C281" s="69">
        <v>240</v>
      </c>
      <c r="D281" s="1" t="s">
        <v>91</v>
      </c>
      <c r="E281" s="20">
        <v>12000</v>
      </c>
      <c r="F281" s="18">
        <f t="shared" si="19"/>
        <v>2880000</v>
      </c>
      <c r="G281" s="69">
        <v>240</v>
      </c>
      <c r="H281" s="1" t="s">
        <v>91</v>
      </c>
      <c r="I281" s="20">
        <v>12000</v>
      </c>
      <c r="J281" s="5">
        <f t="shared" si="20"/>
        <v>2880000</v>
      </c>
      <c r="K281" s="34">
        <f t="shared" si="21"/>
        <v>0</v>
      </c>
      <c r="L281" s="60"/>
    </row>
    <row r="282" spans="1:12" x14ac:dyDescent="0.2">
      <c r="A282" s="37"/>
      <c r="B282" s="9" t="s">
        <v>569</v>
      </c>
      <c r="C282" s="69">
        <v>30</v>
      </c>
      <c r="D282" s="1" t="s">
        <v>490</v>
      </c>
      <c r="E282" s="20">
        <v>550000</v>
      </c>
      <c r="F282" s="18">
        <f t="shared" si="19"/>
        <v>16500000</v>
      </c>
      <c r="G282" s="69">
        <v>30</v>
      </c>
      <c r="H282" s="1" t="s">
        <v>490</v>
      </c>
      <c r="I282" s="20">
        <v>550000</v>
      </c>
      <c r="J282" s="5">
        <f t="shared" si="20"/>
        <v>16500000</v>
      </c>
      <c r="K282" s="34">
        <f t="shared" si="21"/>
        <v>0</v>
      </c>
      <c r="L282" s="60"/>
    </row>
    <row r="283" spans="1:12" x14ac:dyDescent="0.2">
      <c r="A283" s="37"/>
      <c r="B283" s="9" t="s">
        <v>342</v>
      </c>
      <c r="C283" s="69">
        <v>20</v>
      </c>
      <c r="D283" s="1" t="s">
        <v>86</v>
      </c>
      <c r="E283" s="20">
        <v>225000</v>
      </c>
      <c r="F283" s="18">
        <f t="shared" si="19"/>
        <v>4500000</v>
      </c>
      <c r="G283" s="69">
        <v>20</v>
      </c>
      <c r="H283" s="1" t="s">
        <v>86</v>
      </c>
      <c r="I283" s="20">
        <v>225000</v>
      </c>
      <c r="J283" s="5">
        <f t="shared" si="20"/>
        <v>4500000</v>
      </c>
      <c r="K283" s="34">
        <f t="shared" si="21"/>
        <v>0</v>
      </c>
      <c r="L283" s="60"/>
    </row>
    <row r="284" spans="1:12" x14ac:dyDescent="0.2">
      <c r="A284" s="37"/>
      <c r="B284" s="9" t="s">
        <v>343</v>
      </c>
      <c r="C284" s="69">
        <v>2</v>
      </c>
      <c r="D284" s="1" t="s">
        <v>86</v>
      </c>
      <c r="E284" s="20">
        <v>80000</v>
      </c>
      <c r="F284" s="18">
        <f t="shared" si="19"/>
        <v>160000</v>
      </c>
      <c r="G284" s="69">
        <v>2</v>
      </c>
      <c r="H284" s="1" t="s">
        <v>86</v>
      </c>
      <c r="I284" s="20">
        <v>80000</v>
      </c>
      <c r="J284" s="5">
        <f t="shared" si="20"/>
        <v>160000</v>
      </c>
      <c r="K284" s="34">
        <f t="shared" si="21"/>
        <v>0</v>
      </c>
      <c r="L284" s="60"/>
    </row>
    <row r="285" spans="1:12" x14ac:dyDescent="0.2">
      <c r="A285" s="37"/>
      <c r="B285" s="9" t="s">
        <v>570</v>
      </c>
      <c r="C285" s="69">
        <v>30</v>
      </c>
      <c r="D285" s="1" t="s">
        <v>490</v>
      </c>
      <c r="E285" s="20">
        <v>650000</v>
      </c>
      <c r="F285" s="18">
        <f t="shared" si="19"/>
        <v>19500000</v>
      </c>
      <c r="G285" s="69">
        <v>30</v>
      </c>
      <c r="H285" s="1" t="s">
        <v>490</v>
      </c>
      <c r="I285" s="20">
        <v>650000</v>
      </c>
      <c r="J285" s="5">
        <f t="shared" si="20"/>
        <v>19500000</v>
      </c>
      <c r="K285" s="34">
        <f t="shared" si="21"/>
        <v>0</v>
      </c>
      <c r="L285" s="60"/>
    </row>
    <row r="286" spans="1:12" x14ac:dyDescent="0.2">
      <c r="A286" s="37"/>
      <c r="B286" s="9" t="s">
        <v>344</v>
      </c>
      <c r="C286" s="69">
        <v>20</v>
      </c>
      <c r="D286" s="1" t="s">
        <v>86</v>
      </c>
      <c r="E286" s="20">
        <v>12500</v>
      </c>
      <c r="F286" s="18">
        <f t="shared" si="19"/>
        <v>250000</v>
      </c>
      <c r="G286" s="69">
        <v>20</v>
      </c>
      <c r="H286" s="1" t="s">
        <v>86</v>
      </c>
      <c r="I286" s="20">
        <v>12500</v>
      </c>
      <c r="J286" s="5">
        <f t="shared" si="20"/>
        <v>250000</v>
      </c>
      <c r="K286" s="34">
        <f t="shared" si="21"/>
        <v>0</v>
      </c>
      <c r="L286" s="60"/>
    </row>
    <row r="287" spans="1:12" x14ac:dyDescent="0.2">
      <c r="A287" s="37"/>
      <c r="B287" s="9" t="s">
        <v>345</v>
      </c>
      <c r="C287" s="69">
        <v>1</v>
      </c>
      <c r="D287" s="1" t="s">
        <v>89</v>
      </c>
      <c r="E287" s="20">
        <v>200000</v>
      </c>
      <c r="F287" s="18">
        <f t="shared" si="19"/>
        <v>200000</v>
      </c>
      <c r="G287" s="69">
        <v>1</v>
      </c>
      <c r="H287" s="1" t="s">
        <v>89</v>
      </c>
      <c r="I287" s="20">
        <v>200000</v>
      </c>
      <c r="J287" s="5">
        <f t="shared" si="20"/>
        <v>200000</v>
      </c>
      <c r="K287" s="34">
        <f t="shared" si="21"/>
        <v>0</v>
      </c>
      <c r="L287" s="60"/>
    </row>
    <row r="288" spans="1:12" x14ac:dyDescent="0.2">
      <c r="A288" s="37"/>
      <c r="B288" s="9" t="s">
        <v>346</v>
      </c>
      <c r="C288" s="69">
        <v>2</v>
      </c>
      <c r="D288" s="1" t="s">
        <v>89</v>
      </c>
      <c r="E288" s="20">
        <v>75000</v>
      </c>
      <c r="F288" s="18">
        <f t="shared" si="19"/>
        <v>150000</v>
      </c>
      <c r="G288" s="69">
        <v>2</v>
      </c>
      <c r="H288" s="1" t="s">
        <v>89</v>
      </c>
      <c r="I288" s="20">
        <v>75000</v>
      </c>
      <c r="J288" s="5">
        <f t="shared" si="20"/>
        <v>150000</v>
      </c>
      <c r="K288" s="34">
        <f t="shared" si="21"/>
        <v>0</v>
      </c>
      <c r="L288" s="60"/>
    </row>
    <row r="289" spans="1:12" x14ac:dyDescent="0.2">
      <c r="A289" s="37"/>
      <c r="B289" s="9" t="s">
        <v>571</v>
      </c>
      <c r="C289" s="69">
        <v>240</v>
      </c>
      <c r="D289" s="1" t="s">
        <v>92</v>
      </c>
      <c r="E289" s="20">
        <v>25000</v>
      </c>
      <c r="F289" s="18">
        <f t="shared" si="19"/>
        <v>6000000</v>
      </c>
      <c r="G289" s="69">
        <v>240</v>
      </c>
      <c r="H289" s="1" t="s">
        <v>92</v>
      </c>
      <c r="I289" s="20">
        <v>25000</v>
      </c>
      <c r="J289" s="5">
        <f t="shared" si="20"/>
        <v>6000000</v>
      </c>
      <c r="K289" s="34">
        <f t="shared" si="21"/>
        <v>0</v>
      </c>
      <c r="L289" s="60"/>
    </row>
    <row r="290" spans="1:12" x14ac:dyDescent="0.2">
      <c r="A290" s="37"/>
      <c r="B290" s="9" t="s">
        <v>572</v>
      </c>
      <c r="C290" s="69">
        <v>200</v>
      </c>
      <c r="D290" s="1" t="s">
        <v>92</v>
      </c>
      <c r="E290" s="20">
        <v>16500</v>
      </c>
      <c r="F290" s="18">
        <f t="shared" si="19"/>
        <v>3300000</v>
      </c>
      <c r="G290" s="69">
        <v>200</v>
      </c>
      <c r="H290" s="1" t="s">
        <v>92</v>
      </c>
      <c r="I290" s="20">
        <v>16500</v>
      </c>
      <c r="J290" s="5">
        <f t="shared" si="20"/>
        <v>3300000</v>
      </c>
      <c r="K290" s="34">
        <f t="shared" si="21"/>
        <v>0</v>
      </c>
      <c r="L290" s="60"/>
    </row>
    <row r="291" spans="1:12" x14ac:dyDescent="0.2">
      <c r="A291" s="37"/>
      <c r="B291" s="9" t="s">
        <v>347</v>
      </c>
      <c r="C291" s="69">
        <v>30</v>
      </c>
      <c r="D291" s="1" t="s">
        <v>86</v>
      </c>
      <c r="E291" s="20">
        <v>50000</v>
      </c>
      <c r="F291" s="18">
        <f t="shared" si="19"/>
        <v>1500000</v>
      </c>
      <c r="G291" s="69">
        <v>30</v>
      </c>
      <c r="H291" s="1" t="s">
        <v>86</v>
      </c>
      <c r="I291" s="20">
        <v>50000</v>
      </c>
      <c r="J291" s="5">
        <f t="shared" si="20"/>
        <v>1500000</v>
      </c>
      <c r="K291" s="34">
        <f t="shared" si="21"/>
        <v>0</v>
      </c>
      <c r="L291" s="60"/>
    </row>
    <row r="292" spans="1:12" x14ac:dyDescent="0.2">
      <c r="A292" s="37"/>
      <c r="B292" s="9" t="s">
        <v>348</v>
      </c>
      <c r="C292" s="69">
        <v>240</v>
      </c>
      <c r="D292" s="1" t="s">
        <v>91</v>
      </c>
      <c r="E292" s="20">
        <v>31200</v>
      </c>
      <c r="F292" s="18">
        <f t="shared" si="19"/>
        <v>7488000</v>
      </c>
      <c r="G292" s="69">
        <v>240</v>
      </c>
      <c r="H292" s="1" t="s">
        <v>91</v>
      </c>
      <c r="I292" s="20">
        <v>31200</v>
      </c>
      <c r="J292" s="5">
        <f t="shared" si="20"/>
        <v>7488000</v>
      </c>
      <c r="K292" s="34">
        <f t="shared" si="21"/>
        <v>0</v>
      </c>
      <c r="L292" s="60"/>
    </row>
    <row r="293" spans="1:12" x14ac:dyDescent="0.2">
      <c r="A293" s="37"/>
      <c r="B293" s="9" t="s">
        <v>349</v>
      </c>
      <c r="C293" s="69">
        <v>160</v>
      </c>
      <c r="D293" s="1" t="s">
        <v>86</v>
      </c>
      <c r="E293" s="20">
        <v>9000</v>
      </c>
      <c r="F293" s="18">
        <f t="shared" si="19"/>
        <v>1440000</v>
      </c>
      <c r="G293" s="69">
        <v>160</v>
      </c>
      <c r="H293" s="1" t="s">
        <v>86</v>
      </c>
      <c r="I293" s="20">
        <v>9000</v>
      </c>
      <c r="J293" s="5">
        <f t="shared" si="20"/>
        <v>1440000</v>
      </c>
      <c r="K293" s="34">
        <f t="shared" si="21"/>
        <v>0</v>
      </c>
      <c r="L293" s="60"/>
    </row>
    <row r="294" spans="1:12" x14ac:dyDescent="0.2">
      <c r="A294" s="37"/>
      <c r="B294" s="9" t="s">
        <v>350</v>
      </c>
      <c r="C294" s="69">
        <v>200</v>
      </c>
      <c r="D294" s="1" t="s">
        <v>91</v>
      </c>
      <c r="E294" s="20">
        <v>2800</v>
      </c>
      <c r="F294" s="18">
        <f t="shared" si="19"/>
        <v>560000</v>
      </c>
      <c r="G294" s="69">
        <v>200</v>
      </c>
      <c r="H294" s="1" t="s">
        <v>91</v>
      </c>
      <c r="I294" s="20">
        <v>2800</v>
      </c>
      <c r="J294" s="5">
        <f t="shared" si="20"/>
        <v>560000</v>
      </c>
      <c r="K294" s="34">
        <f t="shared" si="21"/>
        <v>0</v>
      </c>
      <c r="L294" s="60"/>
    </row>
    <row r="295" spans="1:12" x14ac:dyDescent="0.2">
      <c r="A295" s="37"/>
      <c r="B295" s="9" t="s">
        <v>351</v>
      </c>
      <c r="C295" s="69">
        <v>120</v>
      </c>
      <c r="D295" s="1" t="s">
        <v>86</v>
      </c>
      <c r="E295" s="20">
        <v>6000</v>
      </c>
      <c r="F295" s="18">
        <f t="shared" si="19"/>
        <v>720000</v>
      </c>
      <c r="G295" s="69">
        <v>120</v>
      </c>
      <c r="H295" s="1" t="s">
        <v>86</v>
      </c>
      <c r="I295" s="20">
        <v>6000</v>
      </c>
      <c r="J295" s="5">
        <f t="shared" si="20"/>
        <v>720000</v>
      </c>
      <c r="K295" s="34">
        <f t="shared" si="21"/>
        <v>0</v>
      </c>
      <c r="L295" s="60"/>
    </row>
    <row r="296" spans="1:12" x14ac:dyDescent="0.2">
      <c r="A296" s="37"/>
      <c r="B296" s="9" t="s">
        <v>352</v>
      </c>
      <c r="C296" s="69">
        <v>150</v>
      </c>
      <c r="D296" s="1" t="s">
        <v>86</v>
      </c>
      <c r="E296" s="20">
        <v>7500</v>
      </c>
      <c r="F296" s="18">
        <f t="shared" si="19"/>
        <v>1125000</v>
      </c>
      <c r="G296" s="69">
        <v>150</v>
      </c>
      <c r="H296" s="1" t="s">
        <v>86</v>
      </c>
      <c r="I296" s="20">
        <v>7500</v>
      </c>
      <c r="J296" s="5">
        <f t="shared" si="20"/>
        <v>1125000</v>
      </c>
      <c r="K296" s="34">
        <f t="shared" si="21"/>
        <v>0</v>
      </c>
      <c r="L296" s="60"/>
    </row>
    <row r="297" spans="1:12" x14ac:dyDescent="0.2">
      <c r="A297" s="37"/>
      <c r="B297" s="9" t="s">
        <v>353</v>
      </c>
      <c r="C297" s="69">
        <v>50</v>
      </c>
      <c r="D297" s="1" t="s">
        <v>86</v>
      </c>
      <c r="E297" s="20">
        <v>25000</v>
      </c>
      <c r="F297" s="18">
        <f t="shared" si="19"/>
        <v>1250000</v>
      </c>
      <c r="G297" s="69">
        <v>50</v>
      </c>
      <c r="H297" s="1" t="s">
        <v>86</v>
      </c>
      <c r="I297" s="20">
        <v>25000</v>
      </c>
      <c r="J297" s="5">
        <f t="shared" si="20"/>
        <v>1250000</v>
      </c>
      <c r="K297" s="34">
        <f t="shared" si="21"/>
        <v>0</v>
      </c>
      <c r="L297" s="60"/>
    </row>
    <row r="298" spans="1:12" x14ac:dyDescent="0.2">
      <c r="A298" s="37"/>
      <c r="B298" s="9" t="s">
        <v>354</v>
      </c>
      <c r="C298" s="69">
        <v>10</v>
      </c>
      <c r="D298" s="1" t="s">
        <v>86</v>
      </c>
      <c r="E298" s="20">
        <v>12000</v>
      </c>
      <c r="F298" s="18">
        <f t="shared" si="19"/>
        <v>120000</v>
      </c>
      <c r="G298" s="69">
        <v>10</v>
      </c>
      <c r="H298" s="1" t="s">
        <v>86</v>
      </c>
      <c r="I298" s="20">
        <v>12000</v>
      </c>
      <c r="J298" s="5">
        <f t="shared" si="20"/>
        <v>120000</v>
      </c>
      <c r="K298" s="34">
        <f t="shared" si="21"/>
        <v>0</v>
      </c>
      <c r="L298" s="60"/>
    </row>
    <row r="299" spans="1:12" x14ac:dyDescent="0.2">
      <c r="A299" s="37"/>
      <c r="B299" s="9" t="s">
        <v>355</v>
      </c>
      <c r="C299" s="69">
        <v>20</v>
      </c>
      <c r="D299" s="1" t="s">
        <v>86</v>
      </c>
      <c r="E299" s="20">
        <v>12500</v>
      </c>
      <c r="F299" s="18">
        <f t="shared" si="19"/>
        <v>250000</v>
      </c>
      <c r="G299" s="69">
        <v>20</v>
      </c>
      <c r="H299" s="1" t="s">
        <v>86</v>
      </c>
      <c r="I299" s="20">
        <v>12500</v>
      </c>
      <c r="J299" s="5">
        <f t="shared" si="20"/>
        <v>250000</v>
      </c>
      <c r="K299" s="34">
        <f t="shared" si="21"/>
        <v>0</v>
      </c>
      <c r="L299" s="60"/>
    </row>
    <row r="300" spans="1:12" x14ac:dyDescent="0.2">
      <c r="A300" s="37"/>
      <c r="B300" s="9" t="s">
        <v>356</v>
      </c>
      <c r="C300" s="69">
        <v>50</v>
      </c>
      <c r="D300" s="1" t="s">
        <v>86</v>
      </c>
      <c r="E300" s="20">
        <v>15000</v>
      </c>
      <c r="F300" s="18">
        <f t="shared" si="19"/>
        <v>750000</v>
      </c>
      <c r="G300" s="69">
        <v>50</v>
      </c>
      <c r="H300" s="1" t="s">
        <v>86</v>
      </c>
      <c r="I300" s="20">
        <v>15000</v>
      </c>
      <c r="J300" s="5">
        <f t="shared" si="20"/>
        <v>750000</v>
      </c>
      <c r="K300" s="34">
        <f t="shared" si="21"/>
        <v>0</v>
      </c>
      <c r="L300" s="60"/>
    </row>
    <row r="301" spans="1:12" x14ac:dyDescent="0.2">
      <c r="A301" s="37"/>
      <c r="B301" s="9" t="s">
        <v>357</v>
      </c>
      <c r="C301" s="69">
        <v>10</v>
      </c>
      <c r="D301" s="1" t="s">
        <v>86</v>
      </c>
      <c r="E301" s="20">
        <v>20000</v>
      </c>
      <c r="F301" s="18">
        <f t="shared" si="19"/>
        <v>200000</v>
      </c>
      <c r="G301" s="69">
        <v>10</v>
      </c>
      <c r="H301" s="1" t="s">
        <v>86</v>
      </c>
      <c r="I301" s="20">
        <v>20000</v>
      </c>
      <c r="J301" s="5">
        <f t="shared" si="20"/>
        <v>200000</v>
      </c>
      <c r="K301" s="34">
        <f t="shared" si="21"/>
        <v>0</v>
      </c>
      <c r="L301" s="60"/>
    </row>
    <row r="302" spans="1:12" x14ac:dyDescent="0.2">
      <c r="A302" s="37"/>
      <c r="B302" s="9" t="s">
        <v>358</v>
      </c>
      <c r="C302" s="69">
        <v>1</v>
      </c>
      <c r="D302" s="1" t="s">
        <v>89</v>
      </c>
      <c r="E302" s="20">
        <v>50000</v>
      </c>
      <c r="F302" s="18">
        <f t="shared" si="19"/>
        <v>50000</v>
      </c>
      <c r="G302" s="69">
        <v>1</v>
      </c>
      <c r="H302" s="1" t="s">
        <v>89</v>
      </c>
      <c r="I302" s="20">
        <v>50000</v>
      </c>
      <c r="J302" s="5">
        <f t="shared" si="20"/>
        <v>50000</v>
      </c>
      <c r="K302" s="34">
        <f t="shared" si="21"/>
        <v>0</v>
      </c>
      <c r="L302" s="60"/>
    </row>
    <row r="303" spans="1:12" x14ac:dyDescent="0.2">
      <c r="A303" s="37"/>
      <c r="B303" s="9" t="s">
        <v>359</v>
      </c>
      <c r="C303" s="69">
        <v>1</v>
      </c>
      <c r="D303" s="1" t="s">
        <v>89</v>
      </c>
      <c r="E303" s="20">
        <v>35000</v>
      </c>
      <c r="F303" s="18">
        <f t="shared" si="19"/>
        <v>35000</v>
      </c>
      <c r="G303" s="69">
        <v>1</v>
      </c>
      <c r="H303" s="1" t="s">
        <v>89</v>
      </c>
      <c r="I303" s="20">
        <v>35000</v>
      </c>
      <c r="J303" s="5">
        <f t="shared" si="20"/>
        <v>35000</v>
      </c>
      <c r="K303" s="34">
        <f t="shared" si="21"/>
        <v>0</v>
      </c>
      <c r="L303" s="60"/>
    </row>
    <row r="304" spans="1:12" ht="14.25" customHeight="1" x14ac:dyDescent="0.2">
      <c r="A304" s="37"/>
      <c r="B304" s="9" t="s">
        <v>360</v>
      </c>
      <c r="C304" s="69">
        <v>2</v>
      </c>
      <c r="D304" s="1" t="s">
        <v>86</v>
      </c>
      <c r="E304" s="20">
        <v>20000</v>
      </c>
      <c r="F304" s="18">
        <f t="shared" si="19"/>
        <v>40000</v>
      </c>
      <c r="G304" s="69">
        <v>2</v>
      </c>
      <c r="H304" s="1" t="s">
        <v>86</v>
      </c>
      <c r="I304" s="20">
        <v>20000</v>
      </c>
      <c r="J304" s="5">
        <f t="shared" si="20"/>
        <v>40000</v>
      </c>
      <c r="K304" s="34">
        <f t="shared" si="21"/>
        <v>0</v>
      </c>
      <c r="L304" s="60"/>
    </row>
    <row r="305" spans="1:12" x14ac:dyDescent="0.2">
      <c r="A305" s="37"/>
      <c r="B305" s="9" t="s">
        <v>361</v>
      </c>
      <c r="C305" s="69">
        <v>20</v>
      </c>
      <c r="D305" s="1" t="s">
        <v>86</v>
      </c>
      <c r="E305" s="20">
        <v>7000</v>
      </c>
      <c r="F305" s="18">
        <f t="shared" si="19"/>
        <v>140000</v>
      </c>
      <c r="G305" s="69">
        <v>20</v>
      </c>
      <c r="H305" s="1" t="s">
        <v>86</v>
      </c>
      <c r="I305" s="20">
        <v>7000</v>
      </c>
      <c r="J305" s="5">
        <f t="shared" si="20"/>
        <v>140000</v>
      </c>
      <c r="K305" s="34">
        <f t="shared" si="21"/>
        <v>0</v>
      </c>
      <c r="L305" s="60"/>
    </row>
    <row r="306" spans="1:12" x14ac:dyDescent="0.2">
      <c r="A306" s="37"/>
      <c r="B306" s="9" t="s">
        <v>362</v>
      </c>
      <c r="C306" s="69">
        <v>40</v>
      </c>
      <c r="D306" s="1" t="s">
        <v>86</v>
      </c>
      <c r="E306" s="20">
        <v>25000</v>
      </c>
      <c r="F306" s="18">
        <f t="shared" si="19"/>
        <v>1000000</v>
      </c>
      <c r="G306" s="69">
        <v>40</v>
      </c>
      <c r="H306" s="1" t="s">
        <v>86</v>
      </c>
      <c r="I306" s="20">
        <v>25000</v>
      </c>
      <c r="J306" s="5">
        <f t="shared" si="20"/>
        <v>1000000</v>
      </c>
      <c r="K306" s="34">
        <f t="shared" si="21"/>
        <v>0</v>
      </c>
      <c r="L306" s="60"/>
    </row>
    <row r="307" spans="1:12" x14ac:dyDescent="0.2">
      <c r="A307" s="37"/>
      <c r="B307" s="9" t="s">
        <v>573</v>
      </c>
      <c r="C307" s="69">
        <v>100</v>
      </c>
      <c r="D307" s="1" t="s">
        <v>86</v>
      </c>
      <c r="E307" s="20">
        <v>20000</v>
      </c>
      <c r="F307" s="18">
        <f t="shared" si="19"/>
        <v>2000000</v>
      </c>
      <c r="G307" s="69">
        <v>100</v>
      </c>
      <c r="H307" s="1" t="s">
        <v>86</v>
      </c>
      <c r="I307" s="20">
        <v>20000</v>
      </c>
      <c r="J307" s="5">
        <f t="shared" si="20"/>
        <v>2000000</v>
      </c>
      <c r="K307" s="34">
        <f t="shared" si="21"/>
        <v>0</v>
      </c>
      <c r="L307" s="60"/>
    </row>
    <row r="308" spans="1:12" x14ac:dyDescent="0.2">
      <c r="A308" s="37"/>
      <c r="B308" s="9" t="s">
        <v>363</v>
      </c>
      <c r="C308" s="69">
        <v>10</v>
      </c>
      <c r="D308" s="1" t="s">
        <v>86</v>
      </c>
      <c r="E308" s="20">
        <v>60000</v>
      </c>
      <c r="F308" s="18">
        <f t="shared" si="19"/>
        <v>600000</v>
      </c>
      <c r="G308" s="69">
        <v>10</v>
      </c>
      <c r="H308" s="1" t="s">
        <v>86</v>
      </c>
      <c r="I308" s="20">
        <v>60000</v>
      </c>
      <c r="J308" s="5">
        <f t="shared" si="20"/>
        <v>600000</v>
      </c>
      <c r="K308" s="34">
        <f t="shared" si="21"/>
        <v>0</v>
      </c>
      <c r="L308" s="60"/>
    </row>
    <row r="309" spans="1:12" x14ac:dyDescent="0.2">
      <c r="A309" s="37"/>
      <c r="B309" s="9" t="s">
        <v>364</v>
      </c>
      <c r="C309" s="69">
        <v>600</v>
      </c>
      <c r="D309" s="1" t="s">
        <v>92</v>
      </c>
      <c r="E309" s="20">
        <v>11000</v>
      </c>
      <c r="F309" s="18">
        <f t="shared" si="19"/>
        <v>6600000</v>
      </c>
      <c r="G309" s="69">
        <v>600</v>
      </c>
      <c r="H309" s="1" t="s">
        <v>92</v>
      </c>
      <c r="I309" s="20">
        <v>11000</v>
      </c>
      <c r="J309" s="5">
        <f t="shared" si="20"/>
        <v>6600000</v>
      </c>
      <c r="K309" s="34">
        <f t="shared" si="21"/>
        <v>0</v>
      </c>
      <c r="L309" s="60"/>
    </row>
    <row r="310" spans="1:12" x14ac:dyDescent="0.2">
      <c r="A310" s="37"/>
      <c r="B310" s="9" t="s">
        <v>365</v>
      </c>
      <c r="C310" s="69">
        <v>400</v>
      </c>
      <c r="D310" s="1" t="s">
        <v>92</v>
      </c>
      <c r="E310" s="20">
        <v>16000</v>
      </c>
      <c r="F310" s="18">
        <f t="shared" si="19"/>
        <v>6400000</v>
      </c>
      <c r="G310" s="69">
        <v>400</v>
      </c>
      <c r="H310" s="1" t="s">
        <v>92</v>
      </c>
      <c r="I310" s="20">
        <v>16000</v>
      </c>
      <c r="J310" s="5">
        <f t="shared" si="20"/>
        <v>6400000</v>
      </c>
      <c r="K310" s="34">
        <f t="shared" si="21"/>
        <v>0</v>
      </c>
      <c r="L310" s="60"/>
    </row>
    <row r="311" spans="1:12" x14ac:dyDescent="0.2">
      <c r="A311" s="37"/>
      <c r="B311" s="9" t="s">
        <v>366</v>
      </c>
      <c r="C311" s="69">
        <v>35</v>
      </c>
      <c r="D311" s="1" t="s">
        <v>86</v>
      </c>
      <c r="E311" s="20">
        <v>60000</v>
      </c>
      <c r="F311" s="18">
        <f t="shared" si="19"/>
        <v>2100000</v>
      </c>
      <c r="G311" s="69">
        <v>35</v>
      </c>
      <c r="H311" s="1" t="s">
        <v>86</v>
      </c>
      <c r="I311" s="20">
        <v>60000</v>
      </c>
      <c r="J311" s="5">
        <f t="shared" si="20"/>
        <v>2100000</v>
      </c>
      <c r="K311" s="34">
        <f t="shared" si="21"/>
        <v>0</v>
      </c>
      <c r="L311" s="60"/>
    </row>
    <row r="312" spans="1:12" x14ac:dyDescent="0.2">
      <c r="A312" s="37"/>
      <c r="B312" s="9" t="s">
        <v>367</v>
      </c>
      <c r="C312" s="69">
        <v>30</v>
      </c>
      <c r="D312" s="1" t="s">
        <v>86</v>
      </c>
      <c r="E312" s="20">
        <v>525000</v>
      </c>
      <c r="F312" s="18">
        <f t="shared" si="19"/>
        <v>15750000</v>
      </c>
      <c r="G312" s="69">
        <v>30</v>
      </c>
      <c r="H312" s="1" t="s">
        <v>86</v>
      </c>
      <c r="I312" s="20">
        <v>525000</v>
      </c>
      <c r="J312" s="5">
        <f t="shared" si="20"/>
        <v>15750000</v>
      </c>
      <c r="K312" s="34">
        <f t="shared" si="21"/>
        <v>0</v>
      </c>
      <c r="L312" s="60"/>
    </row>
    <row r="313" spans="1:12" x14ac:dyDescent="0.2">
      <c r="A313" s="37"/>
      <c r="B313" s="9" t="s">
        <v>368</v>
      </c>
      <c r="C313" s="69">
        <v>100</v>
      </c>
      <c r="D313" s="1" t="s">
        <v>86</v>
      </c>
      <c r="E313" s="20">
        <v>20000</v>
      </c>
      <c r="F313" s="18">
        <f t="shared" si="19"/>
        <v>2000000</v>
      </c>
      <c r="G313" s="69">
        <v>100</v>
      </c>
      <c r="H313" s="1" t="s">
        <v>86</v>
      </c>
      <c r="I313" s="20">
        <v>20000</v>
      </c>
      <c r="J313" s="5">
        <f t="shared" si="20"/>
        <v>2000000</v>
      </c>
      <c r="K313" s="34">
        <f t="shared" si="21"/>
        <v>0</v>
      </c>
      <c r="L313" s="60"/>
    </row>
    <row r="314" spans="1:12" x14ac:dyDescent="0.2">
      <c r="A314" s="37"/>
      <c r="B314" s="9" t="s">
        <v>369</v>
      </c>
      <c r="C314" s="69">
        <v>300</v>
      </c>
      <c r="D314" s="1" t="s">
        <v>92</v>
      </c>
      <c r="E314" s="20">
        <v>15500</v>
      </c>
      <c r="F314" s="18">
        <f t="shared" si="19"/>
        <v>4650000</v>
      </c>
      <c r="G314" s="69">
        <v>300</v>
      </c>
      <c r="H314" s="1" t="s">
        <v>92</v>
      </c>
      <c r="I314" s="20">
        <v>15500</v>
      </c>
      <c r="J314" s="5">
        <f t="shared" si="20"/>
        <v>4650000</v>
      </c>
      <c r="K314" s="34">
        <f t="shared" si="21"/>
        <v>0</v>
      </c>
      <c r="L314" s="60"/>
    </row>
    <row r="315" spans="1:12" x14ac:dyDescent="0.2">
      <c r="A315" s="37"/>
      <c r="B315" s="9" t="s">
        <v>370</v>
      </c>
      <c r="C315" s="69">
        <v>300</v>
      </c>
      <c r="D315" s="1" t="s">
        <v>91</v>
      </c>
      <c r="E315" s="20">
        <v>23000</v>
      </c>
      <c r="F315" s="18">
        <f t="shared" si="19"/>
        <v>6900000</v>
      </c>
      <c r="G315" s="69">
        <v>300</v>
      </c>
      <c r="H315" s="1" t="s">
        <v>91</v>
      </c>
      <c r="I315" s="20">
        <v>23000</v>
      </c>
      <c r="J315" s="5">
        <f t="shared" si="20"/>
        <v>6900000</v>
      </c>
      <c r="K315" s="34">
        <f t="shared" si="21"/>
        <v>0</v>
      </c>
      <c r="L315" s="60"/>
    </row>
    <row r="316" spans="1:12" x14ac:dyDescent="0.2">
      <c r="A316" s="37"/>
      <c r="B316" s="9" t="s">
        <v>371</v>
      </c>
      <c r="C316" s="69">
        <v>25</v>
      </c>
      <c r="D316" s="1" t="s">
        <v>86</v>
      </c>
      <c r="E316" s="20">
        <v>200000</v>
      </c>
      <c r="F316" s="18">
        <f t="shared" ref="F316:F379" si="22">E316*C316</f>
        <v>5000000</v>
      </c>
      <c r="G316" s="69">
        <v>25</v>
      </c>
      <c r="H316" s="1" t="s">
        <v>86</v>
      </c>
      <c r="I316" s="20">
        <v>200000</v>
      </c>
      <c r="J316" s="5">
        <f t="shared" ref="J316:J379" si="23">I316*G316</f>
        <v>5000000</v>
      </c>
      <c r="K316" s="34">
        <f t="shared" ref="K316:K379" si="24">J316-F316</f>
        <v>0</v>
      </c>
      <c r="L316" s="60"/>
    </row>
    <row r="317" spans="1:12" x14ac:dyDescent="0.2">
      <c r="A317" s="37"/>
      <c r="B317" s="9" t="s">
        <v>372</v>
      </c>
      <c r="C317" s="69">
        <v>6</v>
      </c>
      <c r="D317" s="1" t="s">
        <v>86</v>
      </c>
      <c r="E317" s="20">
        <v>50000</v>
      </c>
      <c r="F317" s="18">
        <f t="shared" si="22"/>
        <v>300000</v>
      </c>
      <c r="G317" s="69">
        <v>6</v>
      </c>
      <c r="H317" s="1" t="s">
        <v>86</v>
      </c>
      <c r="I317" s="20">
        <v>50000</v>
      </c>
      <c r="J317" s="5">
        <f t="shared" si="23"/>
        <v>300000</v>
      </c>
      <c r="K317" s="34">
        <f t="shared" si="24"/>
        <v>0</v>
      </c>
      <c r="L317" s="60"/>
    </row>
    <row r="318" spans="1:12" x14ac:dyDescent="0.2">
      <c r="A318" s="37"/>
      <c r="B318" s="9" t="s">
        <v>373</v>
      </c>
      <c r="C318" s="69">
        <v>20</v>
      </c>
      <c r="D318" s="1" t="s">
        <v>86</v>
      </c>
      <c r="E318" s="20">
        <v>235000</v>
      </c>
      <c r="F318" s="18">
        <f t="shared" si="22"/>
        <v>4700000</v>
      </c>
      <c r="G318" s="69">
        <v>20</v>
      </c>
      <c r="H318" s="1" t="s">
        <v>86</v>
      </c>
      <c r="I318" s="20">
        <v>235000</v>
      </c>
      <c r="J318" s="5">
        <f t="shared" si="23"/>
        <v>4700000</v>
      </c>
      <c r="K318" s="34">
        <f t="shared" si="24"/>
        <v>0</v>
      </c>
      <c r="L318" s="60"/>
    </row>
    <row r="319" spans="1:12" x14ac:dyDescent="0.2">
      <c r="A319" s="33"/>
      <c r="B319" s="4" t="s">
        <v>374</v>
      </c>
      <c r="C319" s="69">
        <v>20</v>
      </c>
      <c r="D319" s="1" t="s">
        <v>86</v>
      </c>
      <c r="E319" s="20">
        <v>100000</v>
      </c>
      <c r="F319" s="18">
        <f t="shared" si="22"/>
        <v>2000000</v>
      </c>
      <c r="G319" s="69">
        <v>20</v>
      </c>
      <c r="H319" s="1" t="s">
        <v>86</v>
      </c>
      <c r="I319" s="20">
        <v>100000</v>
      </c>
      <c r="J319" s="5">
        <f t="shared" si="23"/>
        <v>2000000</v>
      </c>
      <c r="K319" s="34">
        <f t="shared" si="24"/>
        <v>0</v>
      </c>
      <c r="L319" s="60"/>
    </row>
    <row r="320" spans="1:12" x14ac:dyDescent="0.2">
      <c r="A320" s="33"/>
      <c r="B320" s="4" t="s">
        <v>375</v>
      </c>
      <c r="C320" s="69">
        <v>20</v>
      </c>
      <c r="D320" s="1" t="s">
        <v>86</v>
      </c>
      <c r="E320" s="20">
        <v>170000</v>
      </c>
      <c r="F320" s="18">
        <f t="shared" si="22"/>
        <v>3400000</v>
      </c>
      <c r="G320" s="69">
        <v>20</v>
      </c>
      <c r="H320" s="1" t="s">
        <v>86</v>
      </c>
      <c r="I320" s="20">
        <v>170000</v>
      </c>
      <c r="J320" s="5">
        <f t="shared" si="23"/>
        <v>3400000</v>
      </c>
      <c r="K320" s="34">
        <f t="shared" si="24"/>
        <v>0</v>
      </c>
      <c r="L320" s="60"/>
    </row>
    <row r="321" spans="1:12" x14ac:dyDescent="0.2">
      <c r="A321" s="33"/>
      <c r="B321" s="4" t="s">
        <v>376</v>
      </c>
      <c r="C321" s="69">
        <v>10</v>
      </c>
      <c r="D321" s="1" t="s">
        <v>86</v>
      </c>
      <c r="E321" s="20">
        <v>20000</v>
      </c>
      <c r="F321" s="18">
        <f t="shared" si="22"/>
        <v>200000</v>
      </c>
      <c r="G321" s="69">
        <v>10</v>
      </c>
      <c r="H321" s="1" t="s">
        <v>86</v>
      </c>
      <c r="I321" s="20">
        <v>20000</v>
      </c>
      <c r="J321" s="5">
        <f t="shared" si="23"/>
        <v>200000</v>
      </c>
      <c r="K321" s="34">
        <f t="shared" si="24"/>
        <v>0</v>
      </c>
      <c r="L321" s="60"/>
    </row>
    <row r="322" spans="1:12" x14ac:dyDescent="0.2">
      <c r="A322" s="33"/>
      <c r="B322" s="4" t="s">
        <v>574</v>
      </c>
      <c r="C322" s="69">
        <v>2500</v>
      </c>
      <c r="D322" s="1" t="s">
        <v>90</v>
      </c>
      <c r="E322" s="20">
        <v>4000</v>
      </c>
      <c r="F322" s="18">
        <f t="shared" si="22"/>
        <v>10000000</v>
      </c>
      <c r="G322" s="69">
        <v>2500</v>
      </c>
      <c r="H322" s="1" t="s">
        <v>90</v>
      </c>
      <c r="I322" s="20">
        <v>4000</v>
      </c>
      <c r="J322" s="5">
        <f t="shared" si="23"/>
        <v>10000000</v>
      </c>
      <c r="K322" s="34">
        <f t="shared" si="24"/>
        <v>0</v>
      </c>
      <c r="L322" s="60"/>
    </row>
    <row r="323" spans="1:12" x14ac:dyDescent="0.2">
      <c r="A323" s="33"/>
      <c r="B323" s="4" t="s">
        <v>377</v>
      </c>
      <c r="C323" s="69">
        <v>20</v>
      </c>
      <c r="D323" s="1" t="s">
        <v>85</v>
      </c>
      <c r="E323" s="20">
        <v>115000</v>
      </c>
      <c r="F323" s="18">
        <f t="shared" si="22"/>
        <v>2300000</v>
      </c>
      <c r="G323" s="69">
        <v>20</v>
      </c>
      <c r="H323" s="1" t="s">
        <v>85</v>
      </c>
      <c r="I323" s="20">
        <v>115000</v>
      </c>
      <c r="J323" s="5">
        <f t="shared" si="23"/>
        <v>2300000</v>
      </c>
      <c r="K323" s="34">
        <f t="shared" si="24"/>
        <v>0</v>
      </c>
      <c r="L323" s="60"/>
    </row>
    <row r="324" spans="1:12" x14ac:dyDescent="0.2">
      <c r="A324" s="33"/>
      <c r="B324" s="4" t="s">
        <v>575</v>
      </c>
      <c r="C324" s="69">
        <v>750</v>
      </c>
      <c r="D324" s="1" t="s">
        <v>92</v>
      </c>
      <c r="E324" s="20">
        <v>13500</v>
      </c>
      <c r="F324" s="18">
        <f t="shared" si="22"/>
        <v>10125000</v>
      </c>
      <c r="G324" s="69">
        <v>750</v>
      </c>
      <c r="H324" s="1" t="s">
        <v>92</v>
      </c>
      <c r="I324" s="20">
        <v>13500</v>
      </c>
      <c r="J324" s="5">
        <f t="shared" si="23"/>
        <v>10125000</v>
      </c>
      <c r="K324" s="34">
        <f t="shared" si="24"/>
        <v>0</v>
      </c>
      <c r="L324" s="60"/>
    </row>
    <row r="325" spans="1:12" x14ac:dyDescent="0.2">
      <c r="A325" s="33"/>
      <c r="B325" s="4" t="s">
        <v>378</v>
      </c>
      <c r="C325" s="69">
        <v>3</v>
      </c>
      <c r="D325" s="1" t="s">
        <v>85</v>
      </c>
      <c r="E325" s="20">
        <v>15000</v>
      </c>
      <c r="F325" s="18">
        <f t="shared" si="22"/>
        <v>45000</v>
      </c>
      <c r="G325" s="69">
        <v>3</v>
      </c>
      <c r="H325" s="1" t="s">
        <v>85</v>
      </c>
      <c r="I325" s="20">
        <v>15000</v>
      </c>
      <c r="J325" s="5">
        <f t="shared" si="23"/>
        <v>45000</v>
      </c>
      <c r="K325" s="34">
        <f t="shared" si="24"/>
        <v>0</v>
      </c>
      <c r="L325" s="60"/>
    </row>
    <row r="326" spans="1:12" x14ac:dyDescent="0.2">
      <c r="A326" s="33"/>
      <c r="B326" s="4" t="s">
        <v>379</v>
      </c>
      <c r="C326" s="69">
        <v>2</v>
      </c>
      <c r="D326" s="1" t="s">
        <v>86</v>
      </c>
      <c r="E326" s="20">
        <v>150000</v>
      </c>
      <c r="F326" s="18">
        <f t="shared" si="22"/>
        <v>300000</v>
      </c>
      <c r="G326" s="69">
        <v>2</v>
      </c>
      <c r="H326" s="1" t="s">
        <v>86</v>
      </c>
      <c r="I326" s="20">
        <v>150000</v>
      </c>
      <c r="J326" s="5">
        <f t="shared" si="23"/>
        <v>300000</v>
      </c>
      <c r="K326" s="34">
        <f t="shared" si="24"/>
        <v>0</v>
      </c>
      <c r="L326" s="60"/>
    </row>
    <row r="327" spans="1:12" x14ac:dyDescent="0.2">
      <c r="A327" s="33"/>
      <c r="B327" s="4" t="s">
        <v>380</v>
      </c>
      <c r="C327" s="69">
        <v>300</v>
      </c>
      <c r="D327" s="1" t="s">
        <v>92</v>
      </c>
      <c r="E327" s="20">
        <v>23000</v>
      </c>
      <c r="F327" s="18">
        <f t="shared" si="22"/>
        <v>6900000</v>
      </c>
      <c r="G327" s="69">
        <v>300</v>
      </c>
      <c r="H327" s="1" t="s">
        <v>92</v>
      </c>
      <c r="I327" s="20">
        <v>23000</v>
      </c>
      <c r="J327" s="5">
        <f t="shared" si="23"/>
        <v>6900000</v>
      </c>
      <c r="K327" s="34">
        <f t="shared" si="24"/>
        <v>0</v>
      </c>
      <c r="L327" s="60"/>
    </row>
    <row r="328" spans="1:12" x14ac:dyDescent="0.2">
      <c r="A328" s="33"/>
      <c r="B328" s="4" t="s">
        <v>381</v>
      </c>
      <c r="C328" s="69">
        <v>10</v>
      </c>
      <c r="D328" s="1" t="s">
        <v>86</v>
      </c>
      <c r="E328" s="20">
        <v>75000</v>
      </c>
      <c r="F328" s="18">
        <f t="shared" si="22"/>
        <v>750000</v>
      </c>
      <c r="G328" s="69">
        <v>10</v>
      </c>
      <c r="H328" s="1" t="s">
        <v>86</v>
      </c>
      <c r="I328" s="20">
        <v>75000</v>
      </c>
      <c r="J328" s="5">
        <f t="shared" si="23"/>
        <v>750000</v>
      </c>
      <c r="K328" s="34">
        <f t="shared" si="24"/>
        <v>0</v>
      </c>
      <c r="L328" s="60"/>
    </row>
    <row r="329" spans="1:12" ht="15.75" customHeight="1" x14ac:dyDescent="0.2">
      <c r="A329" s="35" t="s">
        <v>99</v>
      </c>
      <c r="B329" s="2" t="s">
        <v>28</v>
      </c>
      <c r="C329" s="70"/>
      <c r="D329" s="1"/>
      <c r="E329" s="9"/>
      <c r="F329" s="19">
        <f>SUM(F330:F336)</f>
        <v>32800000</v>
      </c>
      <c r="G329" s="21"/>
      <c r="H329" s="21"/>
      <c r="I329" s="19"/>
      <c r="J329" s="19">
        <f>SUM(J330:J336)</f>
        <v>32800000</v>
      </c>
      <c r="K329" s="36">
        <f>SUM(K330:K336)</f>
        <v>0</v>
      </c>
      <c r="L329" s="60"/>
    </row>
    <row r="330" spans="1:12" ht="15.75" customHeight="1" x14ac:dyDescent="0.2">
      <c r="A330" s="33"/>
      <c r="B330" s="4" t="s">
        <v>382</v>
      </c>
      <c r="C330" s="69">
        <v>250</v>
      </c>
      <c r="D330" s="1" t="s">
        <v>86</v>
      </c>
      <c r="E330" s="20">
        <v>5000</v>
      </c>
      <c r="F330" s="18">
        <f t="shared" si="22"/>
        <v>1250000</v>
      </c>
      <c r="G330" s="69">
        <v>250</v>
      </c>
      <c r="H330" s="1" t="s">
        <v>86</v>
      </c>
      <c r="I330" s="20">
        <v>5000</v>
      </c>
      <c r="J330" s="5">
        <f t="shared" si="23"/>
        <v>1250000</v>
      </c>
      <c r="K330" s="34">
        <f t="shared" si="24"/>
        <v>0</v>
      </c>
      <c r="L330" s="60"/>
    </row>
    <row r="331" spans="1:12" x14ac:dyDescent="0.2">
      <c r="A331" s="33"/>
      <c r="B331" s="4" t="s">
        <v>651</v>
      </c>
      <c r="C331" s="69">
        <v>15</v>
      </c>
      <c r="D331" s="1" t="s">
        <v>100</v>
      </c>
      <c r="E331" s="20">
        <v>275000</v>
      </c>
      <c r="F331" s="18">
        <f t="shared" si="22"/>
        <v>4125000</v>
      </c>
      <c r="G331" s="69">
        <v>15</v>
      </c>
      <c r="H331" s="1" t="s">
        <v>100</v>
      </c>
      <c r="I331" s="20">
        <v>275000</v>
      </c>
      <c r="J331" s="5">
        <f t="shared" si="23"/>
        <v>4125000</v>
      </c>
      <c r="K331" s="34">
        <f t="shared" si="24"/>
        <v>0</v>
      </c>
      <c r="L331" s="60"/>
    </row>
    <row r="332" spans="1:12" x14ac:dyDescent="0.2">
      <c r="A332" s="33"/>
      <c r="B332" s="4" t="s">
        <v>652</v>
      </c>
      <c r="C332" s="69">
        <v>35</v>
      </c>
      <c r="D332" s="1" t="s">
        <v>100</v>
      </c>
      <c r="E332" s="20">
        <v>150000</v>
      </c>
      <c r="F332" s="18">
        <f t="shared" si="22"/>
        <v>5250000</v>
      </c>
      <c r="G332" s="69">
        <v>35</v>
      </c>
      <c r="H332" s="1" t="s">
        <v>100</v>
      </c>
      <c r="I332" s="20">
        <v>150000</v>
      </c>
      <c r="J332" s="5">
        <f t="shared" si="23"/>
        <v>5250000</v>
      </c>
      <c r="K332" s="34">
        <f t="shared" si="24"/>
        <v>0</v>
      </c>
      <c r="L332" s="60"/>
    </row>
    <row r="333" spans="1:12" x14ac:dyDescent="0.2">
      <c r="A333" s="33"/>
      <c r="B333" s="4" t="s">
        <v>647</v>
      </c>
      <c r="C333" s="69">
        <v>30</v>
      </c>
      <c r="D333" s="1" t="s">
        <v>100</v>
      </c>
      <c r="E333" s="20">
        <v>275000</v>
      </c>
      <c r="F333" s="18">
        <f t="shared" si="22"/>
        <v>8250000</v>
      </c>
      <c r="G333" s="69">
        <v>30</v>
      </c>
      <c r="H333" s="1" t="s">
        <v>100</v>
      </c>
      <c r="I333" s="20">
        <v>275000</v>
      </c>
      <c r="J333" s="5">
        <f t="shared" si="23"/>
        <v>8250000</v>
      </c>
      <c r="K333" s="34">
        <f t="shared" si="24"/>
        <v>0</v>
      </c>
      <c r="L333" s="60"/>
    </row>
    <row r="334" spans="1:12" x14ac:dyDescent="0.2">
      <c r="A334" s="33"/>
      <c r="B334" s="4" t="s">
        <v>648</v>
      </c>
      <c r="C334" s="69">
        <v>12</v>
      </c>
      <c r="D334" s="1" t="s">
        <v>100</v>
      </c>
      <c r="E334" s="20">
        <v>275000</v>
      </c>
      <c r="F334" s="18">
        <f t="shared" si="22"/>
        <v>3300000</v>
      </c>
      <c r="G334" s="69">
        <v>12</v>
      </c>
      <c r="H334" s="1" t="s">
        <v>100</v>
      </c>
      <c r="I334" s="20">
        <v>275000</v>
      </c>
      <c r="J334" s="5">
        <f t="shared" si="23"/>
        <v>3300000</v>
      </c>
      <c r="K334" s="34">
        <f t="shared" si="24"/>
        <v>0</v>
      </c>
      <c r="L334" s="60"/>
    </row>
    <row r="335" spans="1:12" x14ac:dyDescent="0.2">
      <c r="A335" s="33"/>
      <c r="B335" s="4" t="s">
        <v>649</v>
      </c>
      <c r="C335" s="69">
        <v>25</v>
      </c>
      <c r="D335" s="1" t="s">
        <v>100</v>
      </c>
      <c r="E335" s="20">
        <v>385000</v>
      </c>
      <c r="F335" s="18">
        <f t="shared" si="22"/>
        <v>9625000</v>
      </c>
      <c r="G335" s="69">
        <v>25</v>
      </c>
      <c r="H335" s="1" t="s">
        <v>100</v>
      </c>
      <c r="I335" s="20">
        <v>385000</v>
      </c>
      <c r="J335" s="5">
        <f t="shared" si="23"/>
        <v>9625000</v>
      </c>
      <c r="K335" s="34">
        <f t="shared" si="24"/>
        <v>0</v>
      </c>
      <c r="L335" s="60"/>
    </row>
    <row r="336" spans="1:12" x14ac:dyDescent="0.2">
      <c r="A336" s="33"/>
      <c r="B336" s="4" t="s">
        <v>650</v>
      </c>
      <c r="C336" s="69">
        <v>20</v>
      </c>
      <c r="D336" s="1" t="s">
        <v>100</v>
      </c>
      <c r="E336" s="20">
        <v>50000</v>
      </c>
      <c r="F336" s="18">
        <f t="shared" si="22"/>
        <v>1000000</v>
      </c>
      <c r="G336" s="69">
        <v>20</v>
      </c>
      <c r="H336" s="1" t="s">
        <v>100</v>
      </c>
      <c r="I336" s="20">
        <v>50000</v>
      </c>
      <c r="J336" s="5">
        <f t="shared" si="23"/>
        <v>1000000</v>
      </c>
      <c r="K336" s="34">
        <f t="shared" si="24"/>
        <v>0</v>
      </c>
      <c r="L336" s="60"/>
    </row>
    <row r="337" spans="1:12" ht="14.25" customHeight="1" x14ac:dyDescent="0.2">
      <c r="A337" s="35" t="s">
        <v>101</v>
      </c>
      <c r="B337" s="4" t="s">
        <v>29</v>
      </c>
      <c r="C337" s="70"/>
      <c r="D337" s="1"/>
      <c r="E337" s="9"/>
      <c r="F337" s="19">
        <f>SUM(F338:F340)</f>
        <v>17750000</v>
      </c>
      <c r="G337" s="21"/>
      <c r="H337" s="21"/>
      <c r="I337" s="19"/>
      <c r="J337" s="19">
        <f>SUM(J338:J340)</f>
        <v>10900000</v>
      </c>
      <c r="K337" s="36">
        <f>SUM(K338:K340)</f>
        <v>-6850000</v>
      </c>
      <c r="L337" s="60"/>
    </row>
    <row r="338" spans="1:12" x14ac:dyDescent="0.2">
      <c r="A338" s="33"/>
      <c r="B338" s="4" t="s">
        <v>384</v>
      </c>
      <c r="C338" s="69">
        <v>15</v>
      </c>
      <c r="D338" s="1" t="s">
        <v>86</v>
      </c>
      <c r="E338" s="20">
        <v>500000</v>
      </c>
      <c r="F338" s="18">
        <f t="shared" si="22"/>
        <v>7500000</v>
      </c>
      <c r="G338" s="69">
        <v>12</v>
      </c>
      <c r="H338" s="1" t="s">
        <v>86</v>
      </c>
      <c r="I338" s="20">
        <v>500000</v>
      </c>
      <c r="J338" s="5">
        <f t="shared" si="23"/>
        <v>6000000</v>
      </c>
      <c r="K338" s="34">
        <f t="shared" si="24"/>
        <v>-1500000</v>
      </c>
      <c r="L338" s="60"/>
    </row>
    <row r="339" spans="1:12" x14ac:dyDescent="0.2">
      <c r="A339" s="33"/>
      <c r="B339" s="4" t="s">
        <v>383</v>
      </c>
      <c r="C339" s="69">
        <v>20</v>
      </c>
      <c r="D339" s="1" t="s">
        <v>86</v>
      </c>
      <c r="E339" s="20">
        <v>200000</v>
      </c>
      <c r="F339" s="18">
        <f t="shared" si="22"/>
        <v>4000000</v>
      </c>
      <c r="G339" s="69">
        <v>12</v>
      </c>
      <c r="H339" s="1" t="s">
        <v>86</v>
      </c>
      <c r="I339" s="20">
        <v>200000</v>
      </c>
      <c r="J339" s="5">
        <f t="shared" si="23"/>
        <v>2400000</v>
      </c>
      <c r="K339" s="34">
        <f t="shared" si="24"/>
        <v>-1600000</v>
      </c>
      <c r="L339" s="60"/>
    </row>
    <row r="340" spans="1:12" x14ac:dyDescent="0.2">
      <c r="A340" s="33"/>
      <c r="B340" s="4" t="s">
        <v>576</v>
      </c>
      <c r="C340" s="69">
        <v>250</v>
      </c>
      <c r="D340" s="1" t="s">
        <v>86</v>
      </c>
      <c r="E340" s="20">
        <v>25000</v>
      </c>
      <c r="F340" s="18">
        <f t="shared" si="22"/>
        <v>6250000</v>
      </c>
      <c r="G340" s="69">
        <v>100</v>
      </c>
      <c r="H340" s="1" t="s">
        <v>86</v>
      </c>
      <c r="I340" s="20">
        <v>25000</v>
      </c>
      <c r="J340" s="5">
        <f t="shared" si="23"/>
        <v>2500000</v>
      </c>
      <c r="K340" s="34">
        <f t="shared" si="24"/>
        <v>-3750000</v>
      </c>
      <c r="L340" s="60"/>
    </row>
    <row r="341" spans="1:12" ht="22.5" x14ac:dyDescent="0.2">
      <c r="A341" s="35" t="s">
        <v>102</v>
      </c>
      <c r="B341" s="4" t="s">
        <v>30</v>
      </c>
      <c r="C341" s="70"/>
      <c r="D341" s="1"/>
      <c r="E341" s="9"/>
      <c r="F341" s="19">
        <f>SUM(F342:F436)</f>
        <v>309670250</v>
      </c>
      <c r="G341" s="21"/>
      <c r="H341" s="21"/>
      <c r="I341" s="19"/>
      <c r="J341" s="19">
        <f>SUM(J342:J436)</f>
        <v>297671000</v>
      </c>
      <c r="K341" s="36">
        <f>SUM(K342:K436)</f>
        <v>-11999250</v>
      </c>
      <c r="L341" s="60"/>
    </row>
    <row r="342" spans="1:12" x14ac:dyDescent="0.2">
      <c r="A342" s="33"/>
      <c r="B342" s="4" t="s">
        <v>385</v>
      </c>
      <c r="C342" s="69">
        <v>6</v>
      </c>
      <c r="D342" s="1" t="s">
        <v>86</v>
      </c>
      <c r="E342" s="20">
        <v>35000</v>
      </c>
      <c r="F342" s="18">
        <f t="shared" si="22"/>
        <v>210000</v>
      </c>
      <c r="G342" s="69">
        <v>6</v>
      </c>
      <c r="H342" s="1" t="s">
        <v>86</v>
      </c>
      <c r="I342" s="20">
        <v>35000</v>
      </c>
      <c r="J342" s="5">
        <f t="shared" si="23"/>
        <v>210000</v>
      </c>
      <c r="K342" s="34">
        <f t="shared" si="24"/>
        <v>0</v>
      </c>
      <c r="L342" s="60"/>
    </row>
    <row r="343" spans="1:12" x14ac:dyDescent="0.2">
      <c r="A343" s="33"/>
      <c r="B343" s="4" t="s">
        <v>386</v>
      </c>
      <c r="C343" s="69">
        <v>1</v>
      </c>
      <c r="D343" s="1" t="s">
        <v>89</v>
      </c>
      <c r="E343" s="20">
        <v>10000</v>
      </c>
      <c r="F343" s="18">
        <f t="shared" si="22"/>
        <v>10000</v>
      </c>
      <c r="G343" s="69">
        <v>1</v>
      </c>
      <c r="H343" s="1" t="s">
        <v>89</v>
      </c>
      <c r="I343" s="20">
        <v>10000</v>
      </c>
      <c r="J343" s="5">
        <f t="shared" si="23"/>
        <v>10000</v>
      </c>
      <c r="K343" s="34">
        <f t="shared" si="24"/>
        <v>0</v>
      </c>
      <c r="L343" s="60"/>
    </row>
    <row r="344" spans="1:12" x14ac:dyDescent="0.2">
      <c r="A344" s="33"/>
      <c r="B344" s="4" t="s">
        <v>387</v>
      </c>
      <c r="C344" s="69">
        <v>1</v>
      </c>
      <c r="D344" s="1" t="s">
        <v>89</v>
      </c>
      <c r="E344" s="20">
        <v>9500</v>
      </c>
      <c r="F344" s="18">
        <f t="shared" si="22"/>
        <v>9500</v>
      </c>
      <c r="G344" s="69">
        <v>1</v>
      </c>
      <c r="H344" s="1" t="s">
        <v>89</v>
      </c>
      <c r="I344" s="20">
        <v>9500</v>
      </c>
      <c r="J344" s="5">
        <f t="shared" si="23"/>
        <v>9500</v>
      </c>
      <c r="K344" s="34">
        <f t="shared" si="24"/>
        <v>0</v>
      </c>
      <c r="L344" s="60"/>
    </row>
    <row r="345" spans="1:12" x14ac:dyDescent="0.2">
      <c r="A345" s="33"/>
      <c r="B345" s="4" t="s">
        <v>388</v>
      </c>
      <c r="C345" s="69">
        <v>1</v>
      </c>
      <c r="D345" s="1" t="s">
        <v>89</v>
      </c>
      <c r="E345" s="20">
        <v>9500</v>
      </c>
      <c r="F345" s="18">
        <f t="shared" si="22"/>
        <v>9500</v>
      </c>
      <c r="G345" s="69">
        <v>1</v>
      </c>
      <c r="H345" s="1" t="s">
        <v>89</v>
      </c>
      <c r="I345" s="20">
        <v>9500</v>
      </c>
      <c r="J345" s="5">
        <f t="shared" si="23"/>
        <v>9500</v>
      </c>
      <c r="K345" s="34">
        <f t="shared" si="24"/>
        <v>0</v>
      </c>
      <c r="L345" s="60"/>
    </row>
    <row r="346" spans="1:12" x14ac:dyDescent="0.2">
      <c r="A346" s="33"/>
      <c r="B346" s="4" t="s">
        <v>389</v>
      </c>
      <c r="C346" s="69">
        <v>200</v>
      </c>
      <c r="D346" s="1" t="s">
        <v>85</v>
      </c>
      <c r="E346" s="20">
        <v>6500</v>
      </c>
      <c r="F346" s="18">
        <f t="shared" si="22"/>
        <v>1300000</v>
      </c>
      <c r="G346" s="69">
        <v>200</v>
      </c>
      <c r="H346" s="1" t="s">
        <v>85</v>
      </c>
      <c r="I346" s="20">
        <v>6500</v>
      </c>
      <c r="J346" s="5">
        <f t="shared" si="23"/>
        <v>1300000</v>
      </c>
      <c r="K346" s="34">
        <f t="shared" si="24"/>
        <v>0</v>
      </c>
      <c r="L346" s="60"/>
    </row>
    <row r="347" spans="1:12" x14ac:dyDescent="0.2">
      <c r="A347" s="33"/>
      <c r="B347" s="4" t="s">
        <v>390</v>
      </c>
      <c r="C347" s="69">
        <v>6</v>
      </c>
      <c r="D347" s="1" t="s">
        <v>86</v>
      </c>
      <c r="E347" s="20">
        <v>25000</v>
      </c>
      <c r="F347" s="18">
        <f t="shared" si="22"/>
        <v>150000</v>
      </c>
      <c r="G347" s="69">
        <v>6</v>
      </c>
      <c r="H347" s="1" t="s">
        <v>86</v>
      </c>
      <c r="I347" s="20">
        <v>25000</v>
      </c>
      <c r="J347" s="5">
        <f t="shared" si="23"/>
        <v>150000</v>
      </c>
      <c r="K347" s="34">
        <f t="shared" si="24"/>
        <v>0</v>
      </c>
      <c r="L347" s="60"/>
    </row>
    <row r="348" spans="1:12" x14ac:dyDescent="0.2">
      <c r="A348" s="37"/>
      <c r="B348" s="9" t="s">
        <v>577</v>
      </c>
      <c r="C348" s="69">
        <v>60</v>
      </c>
      <c r="D348" s="1" t="s">
        <v>90</v>
      </c>
      <c r="E348" s="20">
        <v>155000</v>
      </c>
      <c r="F348" s="18">
        <f t="shared" si="22"/>
        <v>9300000</v>
      </c>
      <c r="G348" s="69">
        <v>60</v>
      </c>
      <c r="H348" s="1" t="s">
        <v>90</v>
      </c>
      <c r="I348" s="20">
        <v>155000</v>
      </c>
      <c r="J348" s="5">
        <f t="shared" si="23"/>
        <v>9300000</v>
      </c>
      <c r="K348" s="34">
        <f t="shared" si="24"/>
        <v>0</v>
      </c>
      <c r="L348" s="60"/>
    </row>
    <row r="349" spans="1:12" x14ac:dyDescent="0.2">
      <c r="A349" s="37"/>
      <c r="B349" s="9" t="s">
        <v>391</v>
      </c>
      <c r="C349" s="69">
        <v>100</v>
      </c>
      <c r="D349" s="1" t="s">
        <v>90</v>
      </c>
      <c r="E349" s="20">
        <v>12000</v>
      </c>
      <c r="F349" s="18">
        <f t="shared" si="22"/>
        <v>1200000</v>
      </c>
      <c r="G349" s="69">
        <v>100</v>
      </c>
      <c r="H349" s="1" t="s">
        <v>90</v>
      </c>
      <c r="I349" s="20">
        <v>12000</v>
      </c>
      <c r="J349" s="5">
        <f t="shared" si="23"/>
        <v>1200000</v>
      </c>
      <c r="K349" s="34">
        <f t="shared" si="24"/>
        <v>0</v>
      </c>
      <c r="L349" s="60"/>
    </row>
    <row r="350" spans="1:12" x14ac:dyDescent="0.2">
      <c r="A350" s="37"/>
      <c r="B350" s="9" t="s">
        <v>392</v>
      </c>
      <c r="C350" s="69">
        <v>50</v>
      </c>
      <c r="D350" s="1" t="s">
        <v>85</v>
      </c>
      <c r="E350" s="20">
        <v>10500</v>
      </c>
      <c r="F350" s="18">
        <f t="shared" si="22"/>
        <v>525000</v>
      </c>
      <c r="G350" s="69">
        <v>50</v>
      </c>
      <c r="H350" s="1" t="s">
        <v>85</v>
      </c>
      <c r="I350" s="20">
        <v>10500</v>
      </c>
      <c r="J350" s="5">
        <f t="shared" si="23"/>
        <v>525000</v>
      </c>
      <c r="K350" s="34">
        <f t="shared" si="24"/>
        <v>0</v>
      </c>
      <c r="L350" s="60"/>
    </row>
    <row r="351" spans="1:12" x14ac:dyDescent="0.2">
      <c r="A351" s="37"/>
      <c r="B351" s="9" t="s">
        <v>393</v>
      </c>
      <c r="C351" s="69">
        <v>2500</v>
      </c>
      <c r="D351" s="1" t="s">
        <v>86</v>
      </c>
      <c r="E351" s="20">
        <v>1100</v>
      </c>
      <c r="F351" s="18">
        <f t="shared" si="22"/>
        <v>2750000</v>
      </c>
      <c r="G351" s="69">
        <v>2500</v>
      </c>
      <c r="H351" s="1" t="s">
        <v>86</v>
      </c>
      <c r="I351" s="20">
        <v>1100</v>
      </c>
      <c r="J351" s="5">
        <f t="shared" si="23"/>
        <v>2750000</v>
      </c>
      <c r="K351" s="34">
        <f t="shared" si="24"/>
        <v>0</v>
      </c>
      <c r="L351" s="60"/>
    </row>
    <row r="352" spans="1:12" x14ac:dyDescent="0.2">
      <c r="A352" s="37"/>
      <c r="B352" s="9" t="s">
        <v>394</v>
      </c>
      <c r="C352" s="69">
        <v>3</v>
      </c>
      <c r="D352" s="1" t="s">
        <v>90</v>
      </c>
      <c r="E352" s="20">
        <v>18000</v>
      </c>
      <c r="F352" s="18">
        <f t="shared" si="22"/>
        <v>54000</v>
      </c>
      <c r="G352" s="69">
        <v>3</v>
      </c>
      <c r="H352" s="1" t="s">
        <v>90</v>
      </c>
      <c r="I352" s="20">
        <v>18000</v>
      </c>
      <c r="J352" s="5">
        <f t="shared" si="23"/>
        <v>54000</v>
      </c>
      <c r="K352" s="34">
        <f t="shared" si="24"/>
        <v>0</v>
      </c>
      <c r="L352" s="60"/>
    </row>
    <row r="353" spans="1:12" x14ac:dyDescent="0.2">
      <c r="A353" s="37"/>
      <c r="B353" s="9" t="s">
        <v>395</v>
      </c>
      <c r="C353" s="69">
        <v>3</v>
      </c>
      <c r="D353" s="1" t="s">
        <v>90</v>
      </c>
      <c r="E353" s="20">
        <v>20000</v>
      </c>
      <c r="F353" s="18">
        <f t="shared" si="22"/>
        <v>60000</v>
      </c>
      <c r="G353" s="69">
        <v>3</v>
      </c>
      <c r="H353" s="1" t="s">
        <v>90</v>
      </c>
      <c r="I353" s="20">
        <v>20000</v>
      </c>
      <c r="J353" s="5">
        <f t="shared" si="23"/>
        <v>60000</v>
      </c>
      <c r="K353" s="34">
        <f t="shared" si="24"/>
        <v>0</v>
      </c>
      <c r="L353" s="60"/>
    </row>
    <row r="354" spans="1:12" x14ac:dyDescent="0.2">
      <c r="A354" s="37"/>
      <c r="B354" s="9" t="s">
        <v>396</v>
      </c>
      <c r="C354" s="69">
        <v>3</v>
      </c>
      <c r="D354" s="1" t="s">
        <v>90</v>
      </c>
      <c r="E354" s="20">
        <v>55000</v>
      </c>
      <c r="F354" s="18">
        <f t="shared" si="22"/>
        <v>165000</v>
      </c>
      <c r="G354" s="69">
        <v>3</v>
      </c>
      <c r="H354" s="1" t="s">
        <v>90</v>
      </c>
      <c r="I354" s="20">
        <v>55000</v>
      </c>
      <c r="J354" s="5">
        <f t="shared" si="23"/>
        <v>165000</v>
      </c>
      <c r="K354" s="34">
        <f t="shared" si="24"/>
        <v>0</v>
      </c>
      <c r="L354" s="60"/>
    </row>
    <row r="355" spans="1:12" x14ac:dyDescent="0.2">
      <c r="A355" s="37"/>
      <c r="B355" s="9" t="s">
        <v>397</v>
      </c>
      <c r="C355" s="69">
        <v>4</v>
      </c>
      <c r="D355" s="1" t="s">
        <v>103</v>
      </c>
      <c r="E355" s="20">
        <v>2500</v>
      </c>
      <c r="F355" s="18">
        <f t="shared" si="22"/>
        <v>10000</v>
      </c>
      <c r="G355" s="69">
        <v>4</v>
      </c>
      <c r="H355" s="1" t="s">
        <v>103</v>
      </c>
      <c r="I355" s="20">
        <v>2500</v>
      </c>
      <c r="J355" s="5">
        <f t="shared" si="23"/>
        <v>10000</v>
      </c>
      <c r="K355" s="34">
        <f t="shared" si="24"/>
        <v>0</v>
      </c>
      <c r="L355" s="60"/>
    </row>
    <row r="356" spans="1:12" x14ac:dyDescent="0.2">
      <c r="A356" s="37"/>
      <c r="B356" s="9" t="s">
        <v>398</v>
      </c>
      <c r="C356" s="69">
        <v>400</v>
      </c>
      <c r="D356" s="1" t="s">
        <v>86</v>
      </c>
      <c r="E356" s="20">
        <v>2800</v>
      </c>
      <c r="F356" s="18">
        <f t="shared" si="22"/>
        <v>1120000</v>
      </c>
      <c r="G356" s="69">
        <v>400</v>
      </c>
      <c r="H356" s="1" t="s">
        <v>86</v>
      </c>
      <c r="I356" s="20">
        <v>2800</v>
      </c>
      <c r="J356" s="5">
        <f t="shared" si="23"/>
        <v>1120000</v>
      </c>
      <c r="K356" s="34">
        <f t="shared" si="24"/>
        <v>0</v>
      </c>
      <c r="L356" s="60"/>
    </row>
    <row r="357" spans="1:12" x14ac:dyDescent="0.2">
      <c r="A357" s="37"/>
      <c r="B357" s="9" t="s">
        <v>399</v>
      </c>
      <c r="C357" s="69">
        <v>1</v>
      </c>
      <c r="D357" s="1" t="s">
        <v>86</v>
      </c>
      <c r="E357" s="20">
        <v>20000</v>
      </c>
      <c r="F357" s="18">
        <f t="shared" si="22"/>
        <v>20000</v>
      </c>
      <c r="G357" s="69">
        <v>1</v>
      </c>
      <c r="H357" s="1" t="s">
        <v>86</v>
      </c>
      <c r="I357" s="20">
        <v>20000</v>
      </c>
      <c r="J357" s="5">
        <f t="shared" si="23"/>
        <v>20000</v>
      </c>
      <c r="K357" s="34">
        <f t="shared" si="24"/>
        <v>0</v>
      </c>
      <c r="L357" s="60"/>
    </row>
    <row r="358" spans="1:12" x14ac:dyDescent="0.2">
      <c r="A358" s="37"/>
      <c r="B358" s="9" t="s">
        <v>400</v>
      </c>
      <c r="C358" s="69">
        <v>1</v>
      </c>
      <c r="D358" s="1" t="s">
        <v>86</v>
      </c>
      <c r="E358" s="20">
        <v>22000</v>
      </c>
      <c r="F358" s="18">
        <f t="shared" si="22"/>
        <v>22000</v>
      </c>
      <c r="G358" s="69">
        <v>1</v>
      </c>
      <c r="H358" s="1" t="s">
        <v>86</v>
      </c>
      <c r="I358" s="20">
        <v>22000</v>
      </c>
      <c r="J358" s="5">
        <f t="shared" si="23"/>
        <v>22000</v>
      </c>
      <c r="K358" s="34">
        <f t="shared" si="24"/>
        <v>0</v>
      </c>
      <c r="L358" s="60"/>
    </row>
    <row r="359" spans="1:12" x14ac:dyDescent="0.2">
      <c r="A359" s="37"/>
      <c r="B359" s="9" t="s">
        <v>401</v>
      </c>
      <c r="C359" s="69">
        <v>3</v>
      </c>
      <c r="D359" s="1" t="s">
        <v>86</v>
      </c>
      <c r="E359" s="20">
        <v>35000</v>
      </c>
      <c r="F359" s="18">
        <f t="shared" si="22"/>
        <v>105000</v>
      </c>
      <c r="G359" s="69">
        <v>3</v>
      </c>
      <c r="H359" s="1" t="s">
        <v>86</v>
      </c>
      <c r="I359" s="20">
        <v>35000</v>
      </c>
      <c r="J359" s="5">
        <f t="shared" si="23"/>
        <v>105000</v>
      </c>
      <c r="K359" s="34">
        <f t="shared" si="24"/>
        <v>0</v>
      </c>
      <c r="L359" s="60"/>
    </row>
    <row r="360" spans="1:12" x14ac:dyDescent="0.2">
      <c r="A360" s="37"/>
      <c r="B360" s="9" t="s">
        <v>402</v>
      </c>
      <c r="C360" s="69">
        <v>3</v>
      </c>
      <c r="D360" s="1" t="s">
        <v>104</v>
      </c>
      <c r="E360" s="20">
        <v>1500</v>
      </c>
      <c r="F360" s="18">
        <f t="shared" si="22"/>
        <v>4500</v>
      </c>
      <c r="G360" s="69">
        <v>3</v>
      </c>
      <c r="H360" s="1" t="s">
        <v>104</v>
      </c>
      <c r="I360" s="20">
        <v>1500</v>
      </c>
      <c r="J360" s="5">
        <f t="shared" si="23"/>
        <v>4500</v>
      </c>
      <c r="K360" s="34">
        <f t="shared" si="24"/>
        <v>0</v>
      </c>
      <c r="L360" s="60"/>
    </row>
    <row r="361" spans="1:12" x14ac:dyDescent="0.2">
      <c r="A361" s="37"/>
      <c r="B361" s="9" t="s">
        <v>403</v>
      </c>
      <c r="C361" s="69">
        <v>2</v>
      </c>
      <c r="D361" s="1" t="s">
        <v>104</v>
      </c>
      <c r="E361" s="20">
        <v>2000</v>
      </c>
      <c r="F361" s="18">
        <f t="shared" si="22"/>
        <v>4000</v>
      </c>
      <c r="G361" s="69">
        <v>2</v>
      </c>
      <c r="H361" s="1" t="s">
        <v>104</v>
      </c>
      <c r="I361" s="20">
        <v>2000</v>
      </c>
      <c r="J361" s="5">
        <f t="shared" si="23"/>
        <v>4000</v>
      </c>
      <c r="K361" s="34">
        <f t="shared" si="24"/>
        <v>0</v>
      </c>
      <c r="L361" s="60"/>
    </row>
    <row r="362" spans="1:12" x14ac:dyDescent="0.2">
      <c r="A362" s="37"/>
      <c r="B362" s="9" t="s">
        <v>404</v>
      </c>
      <c r="C362" s="69">
        <v>25</v>
      </c>
      <c r="D362" s="1" t="s">
        <v>86</v>
      </c>
      <c r="E362" s="20">
        <v>550000</v>
      </c>
      <c r="F362" s="18">
        <f t="shared" si="22"/>
        <v>13750000</v>
      </c>
      <c r="G362" s="69">
        <v>25</v>
      </c>
      <c r="H362" s="1" t="s">
        <v>86</v>
      </c>
      <c r="I362" s="20">
        <v>550000</v>
      </c>
      <c r="J362" s="5">
        <f t="shared" si="23"/>
        <v>13750000</v>
      </c>
      <c r="K362" s="34">
        <f t="shared" si="24"/>
        <v>0</v>
      </c>
      <c r="L362" s="60"/>
    </row>
    <row r="363" spans="1:12" x14ac:dyDescent="0.2">
      <c r="A363" s="37"/>
      <c r="B363" s="9" t="s">
        <v>405</v>
      </c>
      <c r="C363" s="69">
        <v>5</v>
      </c>
      <c r="D363" s="1" t="s">
        <v>86</v>
      </c>
      <c r="E363" s="20">
        <v>190000</v>
      </c>
      <c r="F363" s="18">
        <f t="shared" si="22"/>
        <v>950000</v>
      </c>
      <c r="G363" s="69">
        <v>5</v>
      </c>
      <c r="H363" s="1" t="s">
        <v>86</v>
      </c>
      <c r="I363" s="20">
        <v>190000</v>
      </c>
      <c r="J363" s="5">
        <f t="shared" si="23"/>
        <v>950000</v>
      </c>
      <c r="K363" s="34">
        <f t="shared" si="24"/>
        <v>0</v>
      </c>
      <c r="L363" s="60"/>
    </row>
    <row r="364" spans="1:12" x14ac:dyDescent="0.2">
      <c r="A364" s="37"/>
      <c r="B364" s="9" t="s">
        <v>406</v>
      </c>
      <c r="C364" s="69">
        <v>50</v>
      </c>
      <c r="D364" s="1" t="s">
        <v>86</v>
      </c>
      <c r="E364" s="20">
        <v>100000</v>
      </c>
      <c r="F364" s="18">
        <f t="shared" si="22"/>
        <v>5000000</v>
      </c>
      <c r="G364" s="69">
        <v>50</v>
      </c>
      <c r="H364" s="1" t="s">
        <v>86</v>
      </c>
      <c r="I364" s="20">
        <v>100000</v>
      </c>
      <c r="J364" s="5">
        <f t="shared" si="23"/>
        <v>5000000</v>
      </c>
      <c r="K364" s="34">
        <f t="shared" si="24"/>
        <v>0</v>
      </c>
      <c r="L364" s="60"/>
    </row>
    <row r="365" spans="1:12" x14ac:dyDescent="0.2">
      <c r="A365" s="37"/>
      <c r="B365" s="9" t="s">
        <v>407</v>
      </c>
      <c r="C365" s="69">
        <v>1000</v>
      </c>
      <c r="D365" s="1" t="s">
        <v>105</v>
      </c>
      <c r="E365" s="20">
        <v>35000</v>
      </c>
      <c r="F365" s="18">
        <f t="shared" si="22"/>
        <v>35000000</v>
      </c>
      <c r="G365" s="69">
        <v>1000</v>
      </c>
      <c r="H365" s="1" t="s">
        <v>105</v>
      </c>
      <c r="I365" s="20">
        <v>35000</v>
      </c>
      <c r="J365" s="5">
        <f t="shared" si="23"/>
        <v>35000000</v>
      </c>
      <c r="K365" s="34">
        <f t="shared" si="24"/>
        <v>0</v>
      </c>
      <c r="L365" s="60"/>
    </row>
    <row r="366" spans="1:12" x14ac:dyDescent="0.2">
      <c r="A366" s="37"/>
      <c r="B366" s="9" t="s">
        <v>408</v>
      </c>
      <c r="C366" s="69">
        <v>800</v>
      </c>
      <c r="D366" s="1" t="s">
        <v>105</v>
      </c>
      <c r="E366" s="20">
        <v>39400</v>
      </c>
      <c r="F366" s="18">
        <f t="shared" si="22"/>
        <v>31520000</v>
      </c>
      <c r="G366" s="69">
        <v>800</v>
      </c>
      <c r="H366" s="1" t="s">
        <v>105</v>
      </c>
      <c r="I366" s="20">
        <v>39400</v>
      </c>
      <c r="J366" s="5">
        <f t="shared" si="23"/>
        <v>31520000</v>
      </c>
      <c r="K366" s="34">
        <f t="shared" si="24"/>
        <v>0</v>
      </c>
      <c r="L366" s="60"/>
    </row>
    <row r="367" spans="1:12" x14ac:dyDescent="0.2">
      <c r="A367" s="37"/>
      <c r="B367" s="9" t="s">
        <v>409</v>
      </c>
      <c r="C367" s="69">
        <v>2</v>
      </c>
      <c r="D367" s="1" t="s">
        <v>86</v>
      </c>
      <c r="E367" s="20">
        <v>1500</v>
      </c>
      <c r="F367" s="18">
        <f t="shared" si="22"/>
        <v>3000</v>
      </c>
      <c r="G367" s="69">
        <v>2</v>
      </c>
      <c r="H367" s="1" t="s">
        <v>86</v>
      </c>
      <c r="I367" s="20">
        <v>1500</v>
      </c>
      <c r="J367" s="5">
        <f t="shared" si="23"/>
        <v>3000</v>
      </c>
      <c r="K367" s="34">
        <f t="shared" si="24"/>
        <v>0</v>
      </c>
      <c r="L367" s="60"/>
    </row>
    <row r="368" spans="1:12" x14ac:dyDescent="0.2">
      <c r="A368" s="37"/>
      <c r="B368" s="9" t="s">
        <v>410</v>
      </c>
      <c r="C368" s="69">
        <v>350</v>
      </c>
      <c r="D368" s="1" t="s">
        <v>85</v>
      </c>
      <c r="E368" s="20">
        <v>8000</v>
      </c>
      <c r="F368" s="18">
        <f t="shared" si="22"/>
        <v>2800000</v>
      </c>
      <c r="G368" s="69">
        <v>350</v>
      </c>
      <c r="H368" s="1" t="s">
        <v>85</v>
      </c>
      <c r="I368" s="20">
        <v>8000</v>
      </c>
      <c r="J368" s="5">
        <f t="shared" si="23"/>
        <v>2800000</v>
      </c>
      <c r="K368" s="34">
        <f t="shared" si="24"/>
        <v>0</v>
      </c>
      <c r="L368" s="60"/>
    </row>
    <row r="369" spans="1:12" x14ac:dyDescent="0.2">
      <c r="A369" s="37"/>
      <c r="B369" s="9" t="s">
        <v>411</v>
      </c>
      <c r="C369" s="69">
        <v>350</v>
      </c>
      <c r="D369" s="1" t="s">
        <v>85</v>
      </c>
      <c r="E369" s="20">
        <v>6500</v>
      </c>
      <c r="F369" s="18">
        <f t="shared" si="22"/>
        <v>2275000</v>
      </c>
      <c r="G369" s="69">
        <v>350</v>
      </c>
      <c r="H369" s="1" t="s">
        <v>85</v>
      </c>
      <c r="I369" s="20">
        <v>6500</v>
      </c>
      <c r="J369" s="5">
        <f t="shared" si="23"/>
        <v>2275000</v>
      </c>
      <c r="K369" s="34">
        <f t="shared" si="24"/>
        <v>0</v>
      </c>
      <c r="L369" s="60"/>
    </row>
    <row r="370" spans="1:12" x14ac:dyDescent="0.2">
      <c r="A370" s="37"/>
      <c r="B370" s="9" t="s">
        <v>578</v>
      </c>
      <c r="C370" s="69">
        <v>35000</v>
      </c>
      <c r="D370" s="1" t="s">
        <v>24</v>
      </c>
      <c r="E370" s="8">
        <v>255</v>
      </c>
      <c r="F370" s="18">
        <f t="shared" si="22"/>
        <v>8925000</v>
      </c>
      <c r="G370" s="69">
        <v>35000</v>
      </c>
      <c r="H370" s="1" t="s">
        <v>24</v>
      </c>
      <c r="I370" s="8">
        <v>255</v>
      </c>
      <c r="J370" s="5">
        <f t="shared" si="23"/>
        <v>8925000</v>
      </c>
      <c r="K370" s="34">
        <f t="shared" si="24"/>
        <v>0</v>
      </c>
      <c r="L370" s="60"/>
    </row>
    <row r="371" spans="1:12" x14ac:dyDescent="0.2">
      <c r="A371" s="37"/>
      <c r="B371" s="9" t="s">
        <v>412</v>
      </c>
      <c r="C371" s="69">
        <v>650</v>
      </c>
      <c r="D371" s="1" t="s">
        <v>85</v>
      </c>
      <c r="E371" s="20">
        <v>12000</v>
      </c>
      <c r="F371" s="18">
        <f t="shared" si="22"/>
        <v>7800000</v>
      </c>
      <c r="G371" s="69">
        <v>650</v>
      </c>
      <c r="H371" s="1" t="s">
        <v>85</v>
      </c>
      <c r="I371" s="20">
        <v>12000</v>
      </c>
      <c r="J371" s="5">
        <f t="shared" si="23"/>
        <v>7800000</v>
      </c>
      <c r="K371" s="34">
        <f t="shared" si="24"/>
        <v>0</v>
      </c>
      <c r="L371" s="60"/>
    </row>
    <row r="372" spans="1:12" x14ac:dyDescent="0.2">
      <c r="A372" s="37"/>
      <c r="B372" s="9" t="s">
        <v>413</v>
      </c>
      <c r="C372" s="69">
        <v>600</v>
      </c>
      <c r="D372" s="1" t="s">
        <v>85</v>
      </c>
      <c r="E372" s="20">
        <v>4500</v>
      </c>
      <c r="F372" s="18">
        <f t="shared" si="22"/>
        <v>2700000</v>
      </c>
      <c r="G372" s="69">
        <v>600</v>
      </c>
      <c r="H372" s="1" t="s">
        <v>85</v>
      </c>
      <c r="I372" s="20">
        <v>4500</v>
      </c>
      <c r="J372" s="5">
        <f t="shared" si="23"/>
        <v>2700000</v>
      </c>
      <c r="K372" s="34">
        <f t="shared" si="24"/>
        <v>0</v>
      </c>
      <c r="L372" s="60"/>
    </row>
    <row r="373" spans="1:12" x14ac:dyDescent="0.2">
      <c r="A373" s="37"/>
      <c r="B373" s="9" t="s">
        <v>414</v>
      </c>
      <c r="C373" s="69">
        <v>600</v>
      </c>
      <c r="D373" s="1" t="s">
        <v>85</v>
      </c>
      <c r="E373" s="20">
        <v>6500</v>
      </c>
      <c r="F373" s="18">
        <f t="shared" si="22"/>
        <v>3900000</v>
      </c>
      <c r="G373" s="69">
        <v>600</v>
      </c>
      <c r="H373" s="1" t="s">
        <v>85</v>
      </c>
      <c r="I373" s="20">
        <v>6500</v>
      </c>
      <c r="J373" s="5">
        <f t="shared" si="23"/>
        <v>3900000</v>
      </c>
      <c r="K373" s="34">
        <f t="shared" si="24"/>
        <v>0</v>
      </c>
      <c r="L373" s="60"/>
    </row>
    <row r="374" spans="1:12" x14ac:dyDescent="0.2">
      <c r="A374" s="37"/>
      <c r="B374" s="9" t="s">
        <v>415</v>
      </c>
      <c r="C374" s="69">
        <v>100</v>
      </c>
      <c r="D374" s="1" t="s">
        <v>85</v>
      </c>
      <c r="E374" s="20">
        <v>8000</v>
      </c>
      <c r="F374" s="18">
        <f t="shared" si="22"/>
        <v>800000</v>
      </c>
      <c r="G374" s="69">
        <v>100</v>
      </c>
      <c r="H374" s="1" t="s">
        <v>85</v>
      </c>
      <c r="I374" s="20">
        <v>8000</v>
      </c>
      <c r="J374" s="5">
        <f t="shared" si="23"/>
        <v>800000</v>
      </c>
      <c r="K374" s="34">
        <f t="shared" si="24"/>
        <v>0</v>
      </c>
      <c r="L374" s="60"/>
    </row>
    <row r="375" spans="1:12" x14ac:dyDescent="0.2">
      <c r="A375" s="37"/>
      <c r="B375" s="9" t="s">
        <v>416</v>
      </c>
      <c r="C375" s="69">
        <v>830</v>
      </c>
      <c r="D375" s="1" t="s">
        <v>85</v>
      </c>
      <c r="E375" s="20">
        <v>16500</v>
      </c>
      <c r="F375" s="18">
        <f t="shared" si="22"/>
        <v>13695000</v>
      </c>
      <c r="G375" s="69">
        <v>830</v>
      </c>
      <c r="H375" s="1" t="s">
        <v>85</v>
      </c>
      <c r="I375" s="20">
        <v>16500</v>
      </c>
      <c r="J375" s="5">
        <f t="shared" si="23"/>
        <v>13695000</v>
      </c>
      <c r="K375" s="34">
        <f t="shared" si="24"/>
        <v>0</v>
      </c>
      <c r="L375" s="60"/>
    </row>
    <row r="376" spans="1:12" x14ac:dyDescent="0.2">
      <c r="A376" s="37"/>
      <c r="B376" s="9" t="s">
        <v>417</v>
      </c>
      <c r="C376" s="69">
        <v>800</v>
      </c>
      <c r="D376" s="1" t="s">
        <v>85</v>
      </c>
      <c r="E376" s="20">
        <v>17000</v>
      </c>
      <c r="F376" s="18">
        <f t="shared" si="22"/>
        <v>13600000</v>
      </c>
      <c r="G376" s="69">
        <v>800</v>
      </c>
      <c r="H376" s="1" t="s">
        <v>85</v>
      </c>
      <c r="I376" s="20">
        <v>17000</v>
      </c>
      <c r="J376" s="5">
        <f t="shared" si="23"/>
        <v>13600000</v>
      </c>
      <c r="K376" s="34">
        <f t="shared" si="24"/>
        <v>0</v>
      </c>
      <c r="L376" s="60"/>
    </row>
    <row r="377" spans="1:12" x14ac:dyDescent="0.2">
      <c r="A377" s="37"/>
      <c r="B377" s="9" t="s">
        <v>418</v>
      </c>
      <c r="C377" s="69">
        <v>5</v>
      </c>
      <c r="D377" s="1" t="s">
        <v>91</v>
      </c>
      <c r="E377" s="20">
        <v>7500</v>
      </c>
      <c r="F377" s="18">
        <f t="shared" si="22"/>
        <v>37500</v>
      </c>
      <c r="G377" s="69">
        <v>5</v>
      </c>
      <c r="H377" s="1" t="s">
        <v>91</v>
      </c>
      <c r="I377" s="20">
        <v>7500</v>
      </c>
      <c r="J377" s="5">
        <f t="shared" si="23"/>
        <v>37500</v>
      </c>
      <c r="K377" s="34">
        <f t="shared" si="24"/>
        <v>0</v>
      </c>
      <c r="L377" s="60"/>
    </row>
    <row r="378" spans="1:12" x14ac:dyDescent="0.2">
      <c r="A378" s="37"/>
      <c r="B378" s="9" t="s">
        <v>419</v>
      </c>
      <c r="C378" s="69">
        <v>5</v>
      </c>
      <c r="D378" s="1" t="s">
        <v>86</v>
      </c>
      <c r="E378" s="8">
        <v>600</v>
      </c>
      <c r="F378" s="18">
        <f t="shared" si="22"/>
        <v>3000</v>
      </c>
      <c r="G378" s="69">
        <v>5</v>
      </c>
      <c r="H378" s="1" t="s">
        <v>86</v>
      </c>
      <c r="I378" s="8">
        <v>600</v>
      </c>
      <c r="J378" s="5">
        <f t="shared" si="23"/>
        <v>3000</v>
      </c>
      <c r="K378" s="34">
        <f t="shared" si="24"/>
        <v>0</v>
      </c>
      <c r="L378" s="60"/>
    </row>
    <row r="379" spans="1:12" x14ac:dyDescent="0.2">
      <c r="A379" s="37"/>
      <c r="B379" s="9" t="s">
        <v>420</v>
      </c>
      <c r="C379" s="69">
        <v>50</v>
      </c>
      <c r="D379" s="1" t="s">
        <v>86</v>
      </c>
      <c r="E379" s="20">
        <v>3000</v>
      </c>
      <c r="F379" s="18">
        <f t="shared" si="22"/>
        <v>150000</v>
      </c>
      <c r="G379" s="69">
        <v>50</v>
      </c>
      <c r="H379" s="1" t="s">
        <v>86</v>
      </c>
      <c r="I379" s="20">
        <v>3000</v>
      </c>
      <c r="J379" s="5">
        <f t="shared" si="23"/>
        <v>150000</v>
      </c>
      <c r="K379" s="34">
        <f t="shared" si="24"/>
        <v>0</v>
      </c>
      <c r="L379" s="60"/>
    </row>
    <row r="380" spans="1:12" x14ac:dyDescent="0.2">
      <c r="A380" s="37"/>
      <c r="B380" s="9" t="s">
        <v>421</v>
      </c>
      <c r="C380" s="69">
        <v>5</v>
      </c>
      <c r="D380" s="1" t="s">
        <v>86</v>
      </c>
      <c r="E380" s="20">
        <v>2000</v>
      </c>
      <c r="F380" s="18">
        <f t="shared" ref="F380:F444" si="25">E380*C380</f>
        <v>10000</v>
      </c>
      <c r="G380" s="69">
        <v>5</v>
      </c>
      <c r="H380" s="1" t="s">
        <v>86</v>
      </c>
      <c r="I380" s="20">
        <v>2000</v>
      </c>
      <c r="J380" s="5">
        <f t="shared" ref="J380:J444" si="26">I380*G380</f>
        <v>10000</v>
      </c>
      <c r="K380" s="34">
        <f t="shared" ref="K380:K444" si="27">J380-F380</f>
        <v>0</v>
      </c>
      <c r="L380" s="60"/>
    </row>
    <row r="381" spans="1:12" x14ac:dyDescent="0.2">
      <c r="A381" s="37"/>
      <c r="B381" s="9" t="s">
        <v>422</v>
      </c>
      <c r="C381" s="69">
        <v>250</v>
      </c>
      <c r="D381" s="1" t="s">
        <v>91</v>
      </c>
      <c r="E381" s="20">
        <v>4000</v>
      </c>
      <c r="F381" s="18">
        <f t="shared" si="25"/>
        <v>1000000</v>
      </c>
      <c r="G381" s="69">
        <v>250</v>
      </c>
      <c r="H381" s="1" t="s">
        <v>91</v>
      </c>
      <c r="I381" s="20">
        <v>4000</v>
      </c>
      <c r="J381" s="5">
        <f t="shared" si="26"/>
        <v>1000000</v>
      </c>
      <c r="K381" s="34">
        <f t="shared" si="27"/>
        <v>0</v>
      </c>
      <c r="L381" s="60"/>
    </row>
    <row r="382" spans="1:12" x14ac:dyDescent="0.2">
      <c r="A382" s="37"/>
      <c r="B382" s="9" t="s">
        <v>423</v>
      </c>
      <c r="C382" s="69">
        <v>60</v>
      </c>
      <c r="D382" s="1" t="s">
        <v>85</v>
      </c>
      <c r="E382" s="20">
        <v>29000</v>
      </c>
      <c r="F382" s="18">
        <f t="shared" si="25"/>
        <v>1740000</v>
      </c>
      <c r="G382" s="69">
        <v>60</v>
      </c>
      <c r="H382" s="1" t="s">
        <v>85</v>
      </c>
      <c r="I382" s="20">
        <v>29000</v>
      </c>
      <c r="J382" s="5">
        <f t="shared" si="26"/>
        <v>1740000</v>
      </c>
      <c r="K382" s="34">
        <f t="shared" si="27"/>
        <v>0</v>
      </c>
      <c r="L382" s="60"/>
    </row>
    <row r="383" spans="1:12" x14ac:dyDescent="0.2">
      <c r="A383" s="37"/>
      <c r="B383" s="9" t="s">
        <v>424</v>
      </c>
      <c r="C383" s="69">
        <v>60</v>
      </c>
      <c r="D383" s="1" t="s">
        <v>85</v>
      </c>
      <c r="E383" s="20">
        <v>16500</v>
      </c>
      <c r="F383" s="18">
        <f t="shared" si="25"/>
        <v>990000</v>
      </c>
      <c r="G383" s="69">
        <v>60</v>
      </c>
      <c r="H383" s="1" t="s">
        <v>85</v>
      </c>
      <c r="I383" s="20">
        <v>16500</v>
      </c>
      <c r="J383" s="5">
        <f t="shared" si="26"/>
        <v>990000</v>
      </c>
      <c r="K383" s="34">
        <f t="shared" si="27"/>
        <v>0</v>
      </c>
      <c r="L383" s="60"/>
    </row>
    <row r="384" spans="1:12" x14ac:dyDescent="0.2">
      <c r="A384" s="37"/>
      <c r="B384" s="9" t="s">
        <v>425</v>
      </c>
      <c r="C384" s="69">
        <v>500</v>
      </c>
      <c r="D384" s="1" t="s">
        <v>86</v>
      </c>
      <c r="E384" s="8">
        <v>400</v>
      </c>
      <c r="F384" s="18">
        <f t="shared" si="25"/>
        <v>200000</v>
      </c>
      <c r="G384" s="69">
        <v>500</v>
      </c>
      <c r="H384" s="1" t="s">
        <v>86</v>
      </c>
      <c r="I384" s="8">
        <v>400</v>
      </c>
      <c r="J384" s="5">
        <f t="shared" si="26"/>
        <v>200000</v>
      </c>
      <c r="K384" s="34">
        <f t="shared" si="27"/>
        <v>0</v>
      </c>
      <c r="L384" s="60"/>
    </row>
    <row r="385" spans="1:12" x14ac:dyDescent="0.2">
      <c r="A385" s="37"/>
      <c r="B385" s="9" t="s">
        <v>579</v>
      </c>
      <c r="C385" s="69">
        <v>10000</v>
      </c>
      <c r="D385" s="1" t="s">
        <v>24</v>
      </c>
      <c r="E385" s="8">
        <v>300</v>
      </c>
      <c r="F385" s="18">
        <f t="shared" si="25"/>
        <v>3000000</v>
      </c>
      <c r="G385" s="69">
        <v>10000</v>
      </c>
      <c r="H385" s="1" t="s">
        <v>24</v>
      </c>
      <c r="I385" s="8">
        <v>300</v>
      </c>
      <c r="J385" s="5">
        <f t="shared" si="26"/>
        <v>3000000</v>
      </c>
      <c r="K385" s="34">
        <f t="shared" si="27"/>
        <v>0</v>
      </c>
      <c r="L385" s="60"/>
    </row>
    <row r="386" spans="1:12" x14ac:dyDescent="0.2">
      <c r="A386" s="37"/>
      <c r="B386" s="9" t="s">
        <v>426</v>
      </c>
      <c r="C386" s="69">
        <v>1</v>
      </c>
      <c r="D386" s="1" t="s">
        <v>92</v>
      </c>
      <c r="E386" s="20">
        <v>15000</v>
      </c>
      <c r="F386" s="18">
        <f t="shared" si="25"/>
        <v>15000</v>
      </c>
      <c r="G386" s="69">
        <v>1</v>
      </c>
      <c r="H386" s="1" t="s">
        <v>92</v>
      </c>
      <c r="I386" s="20">
        <v>15500</v>
      </c>
      <c r="J386" s="5">
        <f t="shared" si="26"/>
        <v>15500</v>
      </c>
      <c r="K386" s="34">
        <f t="shared" si="27"/>
        <v>500</v>
      </c>
      <c r="L386" s="60"/>
    </row>
    <row r="387" spans="1:12" x14ac:dyDescent="0.2">
      <c r="A387" s="37"/>
      <c r="B387" s="9" t="s">
        <v>427</v>
      </c>
      <c r="C387" s="69">
        <v>2</v>
      </c>
      <c r="D387" s="1" t="s">
        <v>86</v>
      </c>
      <c r="E387" s="20">
        <v>40000</v>
      </c>
      <c r="F387" s="18">
        <f t="shared" si="25"/>
        <v>80000</v>
      </c>
      <c r="G387" s="69">
        <v>2</v>
      </c>
      <c r="H387" s="1" t="s">
        <v>86</v>
      </c>
      <c r="I387" s="20">
        <v>40000</v>
      </c>
      <c r="J387" s="5">
        <f t="shared" si="26"/>
        <v>80000</v>
      </c>
      <c r="K387" s="34">
        <f t="shared" si="27"/>
        <v>0</v>
      </c>
      <c r="L387" s="60"/>
    </row>
    <row r="388" spans="1:12" x14ac:dyDescent="0.2">
      <c r="A388" s="37"/>
      <c r="B388" s="9" t="s">
        <v>428</v>
      </c>
      <c r="C388" s="69">
        <v>2</v>
      </c>
      <c r="D388" s="1" t="s">
        <v>86</v>
      </c>
      <c r="E388" s="20">
        <v>2500</v>
      </c>
      <c r="F388" s="18">
        <f t="shared" si="25"/>
        <v>5000</v>
      </c>
      <c r="G388" s="69">
        <v>2</v>
      </c>
      <c r="H388" s="1" t="s">
        <v>86</v>
      </c>
      <c r="I388" s="20">
        <v>2500</v>
      </c>
      <c r="J388" s="5">
        <f t="shared" si="26"/>
        <v>5000</v>
      </c>
      <c r="K388" s="34">
        <f t="shared" si="27"/>
        <v>0</v>
      </c>
      <c r="L388" s="60"/>
    </row>
    <row r="389" spans="1:12" x14ac:dyDescent="0.2">
      <c r="A389" s="37"/>
      <c r="B389" s="9" t="s">
        <v>580</v>
      </c>
      <c r="C389" s="69">
        <v>10</v>
      </c>
      <c r="D389" s="1" t="s">
        <v>86</v>
      </c>
      <c r="E389" s="20">
        <v>1500000</v>
      </c>
      <c r="F389" s="18">
        <f t="shared" si="25"/>
        <v>15000000</v>
      </c>
      <c r="G389" s="69">
        <v>2</v>
      </c>
      <c r="H389" s="1" t="s">
        <v>86</v>
      </c>
      <c r="I389" s="20">
        <v>1500000</v>
      </c>
      <c r="J389" s="5">
        <f t="shared" si="26"/>
        <v>3000000</v>
      </c>
      <c r="K389" s="34">
        <f t="shared" si="27"/>
        <v>-12000000</v>
      </c>
      <c r="L389" s="60"/>
    </row>
    <row r="390" spans="1:12" x14ac:dyDescent="0.2">
      <c r="A390" s="37"/>
      <c r="B390" s="9" t="s">
        <v>429</v>
      </c>
      <c r="C390" s="69">
        <v>4</v>
      </c>
      <c r="D390" s="1" t="s">
        <v>85</v>
      </c>
      <c r="E390" s="20">
        <v>200000</v>
      </c>
      <c r="F390" s="18">
        <f t="shared" si="25"/>
        <v>800000</v>
      </c>
      <c r="G390" s="69">
        <v>4</v>
      </c>
      <c r="H390" s="1" t="s">
        <v>85</v>
      </c>
      <c r="I390" s="20">
        <v>200000</v>
      </c>
      <c r="J390" s="5">
        <f t="shared" si="26"/>
        <v>800000</v>
      </c>
      <c r="K390" s="34">
        <f t="shared" si="27"/>
        <v>0</v>
      </c>
      <c r="L390" s="60"/>
    </row>
    <row r="391" spans="1:12" x14ac:dyDescent="0.2">
      <c r="A391" s="37"/>
      <c r="B391" s="9" t="s">
        <v>430</v>
      </c>
      <c r="C391" s="69">
        <v>1000</v>
      </c>
      <c r="D391" s="1" t="s">
        <v>85</v>
      </c>
      <c r="E391" s="20">
        <v>1250</v>
      </c>
      <c r="F391" s="18">
        <f t="shared" si="25"/>
        <v>1250000</v>
      </c>
      <c r="G391" s="69">
        <v>1000</v>
      </c>
      <c r="H391" s="1" t="s">
        <v>85</v>
      </c>
      <c r="I391" s="20">
        <v>1250</v>
      </c>
      <c r="J391" s="5">
        <f t="shared" si="26"/>
        <v>1250000</v>
      </c>
      <c r="K391" s="34">
        <f t="shared" si="27"/>
        <v>0</v>
      </c>
      <c r="L391" s="60"/>
    </row>
    <row r="392" spans="1:12" x14ac:dyDescent="0.2">
      <c r="A392" s="37"/>
      <c r="B392" s="9" t="s">
        <v>431</v>
      </c>
      <c r="C392" s="69">
        <v>600</v>
      </c>
      <c r="D392" s="1" t="s">
        <v>85</v>
      </c>
      <c r="E392" s="20">
        <v>4550</v>
      </c>
      <c r="F392" s="18">
        <f t="shared" si="25"/>
        <v>2730000</v>
      </c>
      <c r="G392" s="69">
        <v>600</v>
      </c>
      <c r="H392" s="1" t="s">
        <v>85</v>
      </c>
      <c r="I392" s="20">
        <v>4550</v>
      </c>
      <c r="J392" s="5">
        <f t="shared" si="26"/>
        <v>2730000</v>
      </c>
      <c r="K392" s="34">
        <f t="shared" si="27"/>
        <v>0</v>
      </c>
      <c r="L392" s="60"/>
    </row>
    <row r="393" spans="1:12" x14ac:dyDescent="0.2">
      <c r="A393" s="37"/>
      <c r="B393" s="9" t="s">
        <v>691</v>
      </c>
      <c r="C393" s="69">
        <v>300</v>
      </c>
      <c r="D393" s="1" t="s">
        <v>85</v>
      </c>
      <c r="E393" s="20">
        <v>5500</v>
      </c>
      <c r="F393" s="18">
        <f t="shared" si="25"/>
        <v>1650000</v>
      </c>
      <c r="G393" s="69">
        <v>300</v>
      </c>
      <c r="H393" s="1" t="s">
        <v>85</v>
      </c>
      <c r="I393" s="20">
        <v>5500</v>
      </c>
      <c r="J393" s="5">
        <f t="shared" si="26"/>
        <v>1650000</v>
      </c>
      <c r="K393" s="34">
        <f t="shared" si="27"/>
        <v>0</v>
      </c>
      <c r="L393" s="60"/>
    </row>
    <row r="394" spans="1:12" x14ac:dyDescent="0.2">
      <c r="A394" s="37"/>
      <c r="B394" s="9" t="s">
        <v>692</v>
      </c>
      <c r="C394" s="69">
        <v>300</v>
      </c>
      <c r="D394" s="1" t="s">
        <v>85</v>
      </c>
      <c r="E394" s="20">
        <v>3420</v>
      </c>
      <c r="F394" s="18">
        <f t="shared" si="25"/>
        <v>1026000</v>
      </c>
      <c r="G394" s="69">
        <v>300</v>
      </c>
      <c r="H394" s="1" t="s">
        <v>85</v>
      </c>
      <c r="I394" s="20">
        <v>3420</v>
      </c>
      <c r="J394" s="5">
        <f t="shared" si="26"/>
        <v>1026000</v>
      </c>
      <c r="K394" s="34">
        <f t="shared" si="27"/>
        <v>0</v>
      </c>
      <c r="L394" s="60"/>
    </row>
    <row r="395" spans="1:12" x14ac:dyDescent="0.2">
      <c r="A395" s="37"/>
      <c r="B395" s="9" t="s">
        <v>690</v>
      </c>
      <c r="C395" s="69">
        <v>500</v>
      </c>
      <c r="D395" s="1" t="s">
        <v>85</v>
      </c>
      <c r="E395" s="20">
        <v>3550</v>
      </c>
      <c r="F395" s="18">
        <f t="shared" si="25"/>
        <v>1775000</v>
      </c>
      <c r="G395" s="69">
        <v>500</v>
      </c>
      <c r="H395" s="1" t="s">
        <v>85</v>
      </c>
      <c r="I395" s="20">
        <v>3550</v>
      </c>
      <c r="J395" s="5">
        <f t="shared" si="26"/>
        <v>1775000</v>
      </c>
      <c r="K395" s="34">
        <f t="shared" si="27"/>
        <v>0</v>
      </c>
      <c r="L395" s="60"/>
    </row>
    <row r="396" spans="1:12" x14ac:dyDescent="0.2">
      <c r="A396" s="37"/>
      <c r="B396" s="9" t="s">
        <v>432</v>
      </c>
      <c r="C396" s="69">
        <v>50</v>
      </c>
      <c r="D396" s="1" t="s">
        <v>85</v>
      </c>
      <c r="E396" s="20">
        <v>1500</v>
      </c>
      <c r="F396" s="18">
        <f t="shared" si="25"/>
        <v>75000</v>
      </c>
      <c r="G396" s="69">
        <v>50</v>
      </c>
      <c r="H396" s="1" t="s">
        <v>85</v>
      </c>
      <c r="I396" s="20">
        <v>1500</v>
      </c>
      <c r="J396" s="5">
        <f t="shared" si="26"/>
        <v>75000</v>
      </c>
      <c r="K396" s="34">
        <f t="shared" si="27"/>
        <v>0</v>
      </c>
      <c r="L396" s="60"/>
    </row>
    <row r="397" spans="1:12" x14ac:dyDescent="0.2">
      <c r="A397" s="37"/>
      <c r="B397" s="9" t="s">
        <v>433</v>
      </c>
      <c r="C397" s="69">
        <v>250</v>
      </c>
      <c r="D397" s="1" t="s">
        <v>85</v>
      </c>
      <c r="E397" s="20">
        <v>2750</v>
      </c>
      <c r="F397" s="18">
        <f t="shared" si="25"/>
        <v>687500</v>
      </c>
      <c r="G397" s="69">
        <v>250</v>
      </c>
      <c r="H397" s="1" t="s">
        <v>85</v>
      </c>
      <c r="I397" s="20">
        <v>2750</v>
      </c>
      <c r="J397" s="5">
        <f t="shared" si="26"/>
        <v>687500</v>
      </c>
      <c r="K397" s="34">
        <f t="shared" si="27"/>
        <v>0</v>
      </c>
      <c r="L397" s="60"/>
    </row>
    <row r="398" spans="1:12" x14ac:dyDescent="0.2">
      <c r="A398" s="37"/>
      <c r="B398" s="9" t="s">
        <v>434</v>
      </c>
      <c r="C398" s="69">
        <v>500</v>
      </c>
      <c r="D398" s="1" t="s">
        <v>85</v>
      </c>
      <c r="E398" s="20">
        <v>1800</v>
      </c>
      <c r="F398" s="18">
        <f t="shared" si="25"/>
        <v>900000</v>
      </c>
      <c r="G398" s="69">
        <v>500</v>
      </c>
      <c r="H398" s="1" t="s">
        <v>85</v>
      </c>
      <c r="I398" s="20">
        <v>1800</v>
      </c>
      <c r="J398" s="5">
        <f t="shared" si="26"/>
        <v>900000</v>
      </c>
      <c r="K398" s="34">
        <f t="shared" si="27"/>
        <v>0</v>
      </c>
      <c r="L398" s="60"/>
    </row>
    <row r="399" spans="1:12" x14ac:dyDescent="0.2">
      <c r="A399" s="37"/>
      <c r="B399" s="9" t="s">
        <v>435</v>
      </c>
      <c r="C399" s="69">
        <v>500</v>
      </c>
      <c r="D399" s="1" t="s">
        <v>85</v>
      </c>
      <c r="E399" s="20">
        <v>7100</v>
      </c>
      <c r="F399" s="18">
        <f t="shared" si="25"/>
        <v>3550000</v>
      </c>
      <c r="G399" s="69">
        <v>500</v>
      </c>
      <c r="H399" s="1" t="s">
        <v>85</v>
      </c>
      <c r="I399" s="20">
        <v>7100</v>
      </c>
      <c r="J399" s="5">
        <f t="shared" si="26"/>
        <v>3550000</v>
      </c>
      <c r="K399" s="34">
        <f t="shared" si="27"/>
        <v>0</v>
      </c>
      <c r="L399" s="60"/>
    </row>
    <row r="400" spans="1:12" x14ac:dyDescent="0.2">
      <c r="A400" s="37"/>
      <c r="B400" s="9" t="s">
        <v>436</v>
      </c>
      <c r="C400" s="69">
        <v>400</v>
      </c>
      <c r="D400" s="1" t="s">
        <v>85</v>
      </c>
      <c r="E400" s="20">
        <v>7100</v>
      </c>
      <c r="F400" s="18">
        <f t="shared" si="25"/>
        <v>2840000</v>
      </c>
      <c r="G400" s="69">
        <v>400</v>
      </c>
      <c r="H400" s="1" t="s">
        <v>85</v>
      </c>
      <c r="I400" s="20">
        <v>7100</v>
      </c>
      <c r="J400" s="5">
        <f t="shared" si="26"/>
        <v>2840000</v>
      </c>
      <c r="K400" s="34">
        <f t="shared" si="27"/>
        <v>0</v>
      </c>
      <c r="L400" s="60"/>
    </row>
    <row r="401" spans="1:12" x14ac:dyDescent="0.2">
      <c r="A401" s="37"/>
      <c r="B401" s="9" t="s">
        <v>437</v>
      </c>
      <c r="C401" s="69">
        <v>600</v>
      </c>
      <c r="D401" s="1" t="s">
        <v>85</v>
      </c>
      <c r="E401" s="20">
        <v>6500</v>
      </c>
      <c r="F401" s="18">
        <f t="shared" si="25"/>
        <v>3900000</v>
      </c>
      <c r="G401" s="69">
        <v>600</v>
      </c>
      <c r="H401" s="1" t="s">
        <v>85</v>
      </c>
      <c r="I401" s="20">
        <v>6500</v>
      </c>
      <c r="J401" s="5">
        <f t="shared" si="26"/>
        <v>3900000</v>
      </c>
      <c r="K401" s="34">
        <f t="shared" si="27"/>
        <v>0</v>
      </c>
      <c r="L401" s="60"/>
    </row>
    <row r="402" spans="1:12" x14ac:dyDescent="0.2">
      <c r="A402" s="37"/>
      <c r="B402" s="9" t="s">
        <v>693</v>
      </c>
      <c r="C402" s="69">
        <v>25</v>
      </c>
      <c r="D402" s="1" t="s">
        <v>85</v>
      </c>
      <c r="E402" s="20">
        <v>19150</v>
      </c>
      <c r="F402" s="18">
        <f t="shared" si="25"/>
        <v>478750</v>
      </c>
      <c r="G402" s="69">
        <v>25</v>
      </c>
      <c r="H402" s="1" t="s">
        <v>85</v>
      </c>
      <c r="I402" s="20">
        <v>19150</v>
      </c>
      <c r="J402" s="5">
        <f t="shared" si="26"/>
        <v>478750</v>
      </c>
      <c r="K402" s="34">
        <f t="shared" si="27"/>
        <v>0</v>
      </c>
      <c r="L402" s="60"/>
    </row>
    <row r="403" spans="1:12" x14ac:dyDescent="0.2">
      <c r="A403" s="37"/>
      <c r="B403" s="9" t="s">
        <v>438</v>
      </c>
      <c r="C403" s="69">
        <v>100</v>
      </c>
      <c r="D403" s="1" t="s">
        <v>85</v>
      </c>
      <c r="E403" s="20">
        <v>19150</v>
      </c>
      <c r="F403" s="18">
        <f t="shared" si="25"/>
        <v>1915000</v>
      </c>
      <c r="G403" s="69">
        <v>100</v>
      </c>
      <c r="H403" s="1" t="s">
        <v>85</v>
      </c>
      <c r="I403" s="20">
        <v>19150</v>
      </c>
      <c r="J403" s="5">
        <f t="shared" si="26"/>
        <v>1915000</v>
      </c>
      <c r="K403" s="34">
        <f t="shared" si="27"/>
        <v>0</v>
      </c>
      <c r="L403" s="60"/>
    </row>
    <row r="404" spans="1:12" x14ac:dyDescent="0.2">
      <c r="A404" s="37"/>
      <c r="B404" s="9" t="s">
        <v>439</v>
      </c>
      <c r="C404" s="69">
        <v>1500</v>
      </c>
      <c r="D404" s="1" t="s">
        <v>106</v>
      </c>
      <c r="E404" s="8">
        <v>105</v>
      </c>
      <c r="F404" s="18">
        <f t="shared" si="25"/>
        <v>157500</v>
      </c>
      <c r="G404" s="69">
        <v>1500</v>
      </c>
      <c r="H404" s="1" t="s">
        <v>106</v>
      </c>
      <c r="I404" s="8">
        <v>105</v>
      </c>
      <c r="J404" s="5">
        <f t="shared" si="26"/>
        <v>157500</v>
      </c>
      <c r="K404" s="34">
        <f t="shared" si="27"/>
        <v>0</v>
      </c>
      <c r="L404" s="60"/>
    </row>
    <row r="405" spans="1:12" x14ac:dyDescent="0.2">
      <c r="A405" s="37"/>
      <c r="B405" s="9" t="s">
        <v>440</v>
      </c>
      <c r="C405" s="69">
        <v>400</v>
      </c>
      <c r="D405" s="1" t="s">
        <v>85</v>
      </c>
      <c r="E405" s="20">
        <v>13000</v>
      </c>
      <c r="F405" s="18">
        <f t="shared" si="25"/>
        <v>5200000</v>
      </c>
      <c r="G405" s="69">
        <v>400</v>
      </c>
      <c r="H405" s="1" t="s">
        <v>85</v>
      </c>
      <c r="I405" s="20">
        <v>13000</v>
      </c>
      <c r="J405" s="5">
        <f t="shared" si="26"/>
        <v>5200000</v>
      </c>
      <c r="K405" s="34">
        <f t="shared" si="27"/>
        <v>0</v>
      </c>
      <c r="L405" s="60"/>
    </row>
    <row r="406" spans="1:12" x14ac:dyDescent="0.2">
      <c r="A406" s="37"/>
      <c r="B406" s="9" t="s">
        <v>441</v>
      </c>
      <c r="C406" s="69">
        <v>40</v>
      </c>
      <c r="D406" s="1" t="s">
        <v>85</v>
      </c>
      <c r="E406" s="20">
        <v>13000</v>
      </c>
      <c r="F406" s="18">
        <f t="shared" si="25"/>
        <v>520000</v>
      </c>
      <c r="G406" s="69">
        <v>40</v>
      </c>
      <c r="H406" s="1" t="s">
        <v>85</v>
      </c>
      <c r="I406" s="20">
        <v>13000</v>
      </c>
      <c r="J406" s="5">
        <f t="shared" si="26"/>
        <v>520000</v>
      </c>
      <c r="K406" s="34">
        <f t="shared" si="27"/>
        <v>0</v>
      </c>
      <c r="L406" s="60"/>
    </row>
    <row r="407" spans="1:12" x14ac:dyDescent="0.2">
      <c r="A407" s="37"/>
      <c r="B407" s="9" t="s">
        <v>442</v>
      </c>
      <c r="C407" s="69">
        <v>3000</v>
      </c>
      <c r="D407" s="1" t="s">
        <v>106</v>
      </c>
      <c r="E407" s="8">
        <v>105</v>
      </c>
      <c r="F407" s="18">
        <f t="shared" si="25"/>
        <v>315000</v>
      </c>
      <c r="G407" s="69">
        <v>3000</v>
      </c>
      <c r="H407" s="1" t="s">
        <v>106</v>
      </c>
      <c r="I407" s="8">
        <v>105</v>
      </c>
      <c r="J407" s="5">
        <f t="shared" si="26"/>
        <v>315000</v>
      </c>
      <c r="K407" s="34">
        <f t="shared" si="27"/>
        <v>0</v>
      </c>
      <c r="L407" s="60"/>
    </row>
    <row r="408" spans="1:12" x14ac:dyDescent="0.2">
      <c r="A408" s="37"/>
      <c r="B408" s="9" t="s">
        <v>443</v>
      </c>
      <c r="C408" s="69">
        <v>50</v>
      </c>
      <c r="D408" s="1" t="s">
        <v>91</v>
      </c>
      <c r="E408" s="20">
        <v>33000</v>
      </c>
      <c r="F408" s="18">
        <f t="shared" si="25"/>
        <v>1650000</v>
      </c>
      <c r="G408" s="69">
        <v>50</v>
      </c>
      <c r="H408" s="1" t="s">
        <v>91</v>
      </c>
      <c r="I408" s="20">
        <v>33000</v>
      </c>
      <c r="J408" s="5">
        <f t="shared" si="26"/>
        <v>1650000</v>
      </c>
      <c r="K408" s="34">
        <f t="shared" si="27"/>
        <v>0</v>
      </c>
      <c r="L408" s="60"/>
    </row>
    <row r="409" spans="1:12" x14ac:dyDescent="0.2">
      <c r="A409" s="37"/>
      <c r="B409" s="9" t="s">
        <v>443</v>
      </c>
      <c r="C409" s="69">
        <v>50</v>
      </c>
      <c r="D409" s="1" t="s">
        <v>91</v>
      </c>
      <c r="E409" s="20">
        <v>45000</v>
      </c>
      <c r="F409" s="18">
        <f t="shared" si="25"/>
        <v>2250000</v>
      </c>
      <c r="G409" s="69">
        <v>50</v>
      </c>
      <c r="H409" s="1" t="s">
        <v>91</v>
      </c>
      <c r="I409" s="20">
        <v>45000</v>
      </c>
      <c r="J409" s="5">
        <f t="shared" si="26"/>
        <v>2250000</v>
      </c>
      <c r="K409" s="34">
        <f t="shared" si="27"/>
        <v>0</v>
      </c>
      <c r="L409" s="60"/>
    </row>
    <row r="410" spans="1:12" x14ac:dyDescent="0.2">
      <c r="A410" s="33"/>
      <c r="B410" s="4" t="s">
        <v>444</v>
      </c>
      <c r="C410" s="69">
        <v>400</v>
      </c>
      <c r="D410" s="1" t="s">
        <v>85</v>
      </c>
      <c r="E410" s="20">
        <v>6500</v>
      </c>
      <c r="F410" s="18">
        <f t="shared" si="25"/>
        <v>2600000</v>
      </c>
      <c r="G410" s="69">
        <v>400</v>
      </c>
      <c r="H410" s="1" t="s">
        <v>85</v>
      </c>
      <c r="I410" s="20">
        <v>6500</v>
      </c>
      <c r="J410" s="5">
        <f t="shared" si="26"/>
        <v>2600000</v>
      </c>
      <c r="K410" s="34">
        <f t="shared" si="27"/>
        <v>0</v>
      </c>
      <c r="L410" s="60"/>
    </row>
    <row r="411" spans="1:12" x14ac:dyDescent="0.2">
      <c r="A411" s="33"/>
      <c r="B411" s="4" t="s">
        <v>445</v>
      </c>
      <c r="C411" s="69">
        <v>600</v>
      </c>
      <c r="D411" s="1" t="s">
        <v>85</v>
      </c>
      <c r="E411" s="20">
        <v>8500</v>
      </c>
      <c r="F411" s="18">
        <f t="shared" si="25"/>
        <v>5100000</v>
      </c>
      <c r="G411" s="69">
        <v>600</v>
      </c>
      <c r="H411" s="1" t="s">
        <v>85</v>
      </c>
      <c r="I411" s="20">
        <v>8500</v>
      </c>
      <c r="J411" s="5">
        <f t="shared" si="26"/>
        <v>5100000</v>
      </c>
      <c r="K411" s="34">
        <f t="shared" si="27"/>
        <v>0</v>
      </c>
      <c r="L411" s="60"/>
    </row>
    <row r="412" spans="1:12" x14ac:dyDescent="0.2">
      <c r="A412" s="33"/>
      <c r="B412" s="4" t="s">
        <v>446</v>
      </c>
      <c r="C412" s="69">
        <v>600</v>
      </c>
      <c r="D412" s="1" t="s">
        <v>85</v>
      </c>
      <c r="E412" s="20">
        <v>9500</v>
      </c>
      <c r="F412" s="18">
        <f t="shared" si="25"/>
        <v>5700000</v>
      </c>
      <c r="G412" s="69">
        <v>600</v>
      </c>
      <c r="H412" s="1" t="s">
        <v>85</v>
      </c>
      <c r="I412" s="20">
        <v>9500</v>
      </c>
      <c r="J412" s="5">
        <f t="shared" si="26"/>
        <v>5700000</v>
      </c>
      <c r="K412" s="34">
        <f t="shared" si="27"/>
        <v>0</v>
      </c>
      <c r="L412" s="60"/>
    </row>
    <row r="413" spans="1:12" x14ac:dyDescent="0.2">
      <c r="A413" s="33"/>
      <c r="B413" s="4" t="s">
        <v>447</v>
      </c>
      <c r="C413" s="69">
        <v>170</v>
      </c>
      <c r="D413" s="1" t="s">
        <v>85</v>
      </c>
      <c r="E413" s="20">
        <v>17700</v>
      </c>
      <c r="F413" s="18">
        <f t="shared" si="25"/>
        <v>3009000</v>
      </c>
      <c r="G413" s="69">
        <v>170</v>
      </c>
      <c r="H413" s="1" t="s">
        <v>85</v>
      </c>
      <c r="I413" s="20">
        <v>17700</v>
      </c>
      <c r="J413" s="5">
        <f t="shared" si="26"/>
        <v>3009000</v>
      </c>
      <c r="K413" s="34">
        <f t="shared" si="27"/>
        <v>0</v>
      </c>
      <c r="L413" s="60"/>
    </row>
    <row r="414" spans="1:12" x14ac:dyDescent="0.2">
      <c r="A414" s="33"/>
      <c r="B414" s="4" t="s">
        <v>448</v>
      </c>
      <c r="C414" s="69">
        <v>400</v>
      </c>
      <c r="D414" s="1" t="s">
        <v>85</v>
      </c>
      <c r="E414" s="20">
        <v>13600</v>
      </c>
      <c r="F414" s="18">
        <f t="shared" si="25"/>
        <v>5440000</v>
      </c>
      <c r="G414" s="69">
        <v>400</v>
      </c>
      <c r="H414" s="1" t="s">
        <v>85</v>
      </c>
      <c r="I414" s="20">
        <v>13600</v>
      </c>
      <c r="J414" s="5">
        <f t="shared" si="26"/>
        <v>5440000</v>
      </c>
      <c r="K414" s="34">
        <f t="shared" si="27"/>
        <v>0</v>
      </c>
      <c r="L414" s="60"/>
    </row>
    <row r="415" spans="1:12" x14ac:dyDescent="0.2">
      <c r="A415" s="33"/>
      <c r="B415" s="4" t="s">
        <v>449</v>
      </c>
      <c r="C415" s="69">
        <v>600</v>
      </c>
      <c r="D415" s="1" t="s">
        <v>85</v>
      </c>
      <c r="E415" s="20">
        <v>10500</v>
      </c>
      <c r="F415" s="18">
        <f t="shared" si="25"/>
        <v>6300000</v>
      </c>
      <c r="G415" s="69">
        <v>600</v>
      </c>
      <c r="H415" s="1" t="s">
        <v>85</v>
      </c>
      <c r="I415" s="20">
        <v>10500</v>
      </c>
      <c r="J415" s="5">
        <f t="shared" si="26"/>
        <v>6300000</v>
      </c>
      <c r="K415" s="34">
        <f t="shared" si="27"/>
        <v>0</v>
      </c>
      <c r="L415" s="60"/>
    </row>
    <row r="416" spans="1:12" ht="14.25" customHeight="1" x14ac:dyDescent="0.2">
      <c r="A416" s="33"/>
      <c r="B416" s="4" t="s">
        <v>450</v>
      </c>
      <c r="C416" s="69">
        <v>100</v>
      </c>
      <c r="D416" s="1" t="s">
        <v>24</v>
      </c>
      <c r="E416" s="20">
        <v>39500</v>
      </c>
      <c r="F416" s="18">
        <f t="shared" si="25"/>
        <v>3950000</v>
      </c>
      <c r="G416" s="69">
        <v>100</v>
      </c>
      <c r="H416" s="1" t="s">
        <v>24</v>
      </c>
      <c r="I416" s="20">
        <v>39500</v>
      </c>
      <c r="J416" s="5">
        <f t="shared" si="26"/>
        <v>3950000</v>
      </c>
      <c r="K416" s="34">
        <f t="shared" si="27"/>
        <v>0</v>
      </c>
      <c r="L416" s="60"/>
    </row>
    <row r="417" spans="1:12" x14ac:dyDescent="0.2">
      <c r="A417" s="33"/>
      <c r="B417" s="4" t="s">
        <v>451</v>
      </c>
      <c r="C417" s="69">
        <v>500</v>
      </c>
      <c r="D417" s="1" t="s">
        <v>85</v>
      </c>
      <c r="E417" s="20">
        <v>7200</v>
      </c>
      <c r="F417" s="18">
        <f t="shared" si="25"/>
        <v>3600000</v>
      </c>
      <c r="G417" s="69">
        <v>500</v>
      </c>
      <c r="H417" s="1" t="s">
        <v>85</v>
      </c>
      <c r="I417" s="20">
        <v>7200</v>
      </c>
      <c r="J417" s="5">
        <f t="shared" si="26"/>
        <v>3600000</v>
      </c>
      <c r="K417" s="34">
        <f t="shared" si="27"/>
        <v>0</v>
      </c>
      <c r="L417" s="60"/>
    </row>
    <row r="418" spans="1:12" x14ac:dyDescent="0.2">
      <c r="A418" s="33"/>
      <c r="B418" s="4" t="s">
        <v>452</v>
      </c>
      <c r="C418" s="69">
        <v>400</v>
      </c>
      <c r="D418" s="1" t="s">
        <v>85</v>
      </c>
      <c r="E418" s="20">
        <v>7500</v>
      </c>
      <c r="F418" s="18">
        <f t="shared" si="25"/>
        <v>3000000</v>
      </c>
      <c r="G418" s="69">
        <v>400</v>
      </c>
      <c r="H418" s="1" t="s">
        <v>85</v>
      </c>
      <c r="I418" s="20">
        <v>7500</v>
      </c>
      <c r="J418" s="5">
        <f t="shared" si="26"/>
        <v>3000000</v>
      </c>
      <c r="K418" s="34">
        <f t="shared" si="27"/>
        <v>0</v>
      </c>
      <c r="L418" s="60"/>
    </row>
    <row r="419" spans="1:12" x14ac:dyDescent="0.2">
      <c r="A419" s="33"/>
      <c r="B419" s="4" t="s">
        <v>453</v>
      </c>
      <c r="C419" s="69">
        <v>400</v>
      </c>
      <c r="D419" s="1" t="s">
        <v>85</v>
      </c>
      <c r="E419" s="20">
        <v>17700</v>
      </c>
      <c r="F419" s="18">
        <f t="shared" si="25"/>
        <v>7080000</v>
      </c>
      <c r="G419" s="69">
        <v>400</v>
      </c>
      <c r="H419" s="1" t="s">
        <v>85</v>
      </c>
      <c r="I419" s="20">
        <v>17700</v>
      </c>
      <c r="J419" s="5">
        <f t="shared" si="26"/>
        <v>7080000</v>
      </c>
      <c r="K419" s="34">
        <f t="shared" si="27"/>
        <v>0</v>
      </c>
      <c r="L419" s="60"/>
    </row>
    <row r="420" spans="1:12" x14ac:dyDescent="0.2">
      <c r="A420" s="33"/>
      <c r="B420" s="4" t="s">
        <v>454</v>
      </c>
      <c r="C420" s="69">
        <v>400</v>
      </c>
      <c r="D420" s="1" t="s">
        <v>85</v>
      </c>
      <c r="E420" s="20">
        <v>13650</v>
      </c>
      <c r="F420" s="18">
        <f t="shared" si="25"/>
        <v>5460000</v>
      </c>
      <c r="G420" s="69">
        <v>400</v>
      </c>
      <c r="H420" s="1" t="s">
        <v>85</v>
      </c>
      <c r="I420" s="20">
        <v>13650</v>
      </c>
      <c r="J420" s="5">
        <f t="shared" si="26"/>
        <v>5460000</v>
      </c>
      <c r="K420" s="34">
        <f t="shared" si="27"/>
        <v>0</v>
      </c>
      <c r="L420" s="60"/>
    </row>
    <row r="421" spans="1:12" x14ac:dyDescent="0.2">
      <c r="A421" s="33"/>
      <c r="B421" s="4" t="s">
        <v>455</v>
      </c>
      <c r="C421" s="69">
        <v>40</v>
      </c>
      <c r="D421" s="1" t="s">
        <v>85</v>
      </c>
      <c r="E421" s="20">
        <v>11500</v>
      </c>
      <c r="F421" s="18">
        <f t="shared" si="25"/>
        <v>460000</v>
      </c>
      <c r="G421" s="69">
        <v>40</v>
      </c>
      <c r="H421" s="1" t="s">
        <v>85</v>
      </c>
      <c r="I421" s="20">
        <v>11500</v>
      </c>
      <c r="J421" s="5">
        <f t="shared" si="26"/>
        <v>460000</v>
      </c>
      <c r="K421" s="34">
        <f t="shared" si="27"/>
        <v>0</v>
      </c>
      <c r="L421" s="60"/>
    </row>
    <row r="422" spans="1:12" x14ac:dyDescent="0.2">
      <c r="A422" s="33"/>
      <c r="B422" s="4" t="s">
        <v>456</v>
      </c>
      <c r="C422" s="69">
        <v>50</v>
      </c>
      <c r="D422" s="1" t="s">
        <v>85</v>
      </c>
      <c r="E422" s="20">
        <v>34000</v>
      </c>
      <c r="F422" s="18">
        <f t="shared" si="25"/>
        <v>1700000</v>
      </c>
      <c r="G422" s="69">
        <v>50</v>
      </c>
      <c r="H422" s="1" t="s">
        <v>85</v>
      </c>
      <c r="I422" s="20">
        <v>34000</v>
      </c>
      <c r="J422" s="5">
        <f t="shared" si="26"/>
        <v>1700000</v>
      </c>
      <c r="K422" s="34">
        <f t="shared" si="27"/>
        <v>0</v>
      </c>
      <c r="L422" s="60"/>
    </row>
    <row r="423" spans="1:12" x14ac:dyDescent="0.2">
      <c r="A423" s="33"/>
      <c r="B423" s="4" t="s">
        <v>457</v>
      </c>
      <c r="C423" s="69">
        <v>2</v>
      </c>
      <c r="D423" s="1" t="s">
        <v>86</v>
      </c>
      <c r="E423" s="20">
        <v>4500</v>
      </c>
      <c r="F423" s="18">
        <f t="shared" si="25"/>
        <v>9000</v>
      </c>
      <c r="G423" s="69">
        <v>2</v>
      </c>
      <c r="H423" s="1" t="s">
        <v>86</v>
      </c>
      <c r="I423" s="20">
        <v>4500</v>
      </c>
      <c r="J423" s="5">
        <f t="shared" si="26"/>
        <v>9000</v>
      </c>
      <c r="K423" s="34">
        <f t="shared" si="27"/>
        <v>0</v>
      </c>
      <c r="L423" s="60"/>
    </row>
    <row r="424" spans="1:12" x14ac:dyDescent="0.2">
      <c r="A424" s="33"/>
      <c r="B424" s="4" t="s">
        <v>458</v>
      </c>
      <c r="C424" s="69">
        <v>100</v>
      </c>
      <c r="D424" s="1" t="s">
        <v>85</v>
      </c>
      <c r="E424" s="20">
        <v>12000</v>
      </c>
      <c r="F424" s="18">
        <f t="shared" si="25"/>
        <v>1200000</v>
      </c>
      <c r="G424" s="69">
        <v>100</v>
      </c>
      <c r="H424" s="1" t="s">
        <v>85</v>
      </c>
      <c r="I424" s="20">
        <v>12000</v>
      </c>
      <c r="J424" s="5">
        <f t="shared" si="26"/>
        <v>1200000</v>
      </c>
      <c r="K424" s="34">
        <f t="shared" si="27"/>
        <v>0</v>
      </c>
      <c r="L424" s="60"/>
    </row>
    <row r="425" spans="1:12" x14ac:dyDescent="0.2">
      <c r="A425" s="33"/>
      <c r="B425" s="4" t="s">
        <v>459</v>
      </c>
      <c r="C425" s="69">
        <v>200</v>
      </c>
      <c r="D425" s="1" t="s">
        <v>85</v>
      </c>
      <c r="E425" s="20">
        <v>2000</v>
      </c>
      <c r="F425" s="18">
        <f t="shared" si="25"/>
        <v>400000</v>
      </c>
      <c r="G425" s="69">
        <v>200</v>
      </c>
      <c r="H425" s="1" t="s">
        <v>85</v>
      </c>
      <c r="I425" s="20">
        <v>2000</v>
      </c>
      <c r="J425" s="5">
        <f t="shared" si="26"/>
        <v>400000</v>
      </c>
      <c r="K425" s="34">
        <f t="shared" si="27"/>
        <v>0</v>
      </c>
      <c r="L425" s="60"/>
    </row>
    <row r="426" spans="1:12" x14ac:dyDescent="0.2">
      <c r="A426" s="33"/>
      <c r="B426" s="4" t="s">
        <v>460</v>
      </c>
      <c r="C426" s="69">
        <v>150</v>
      </c>
      <c r="D426" s="1" t="s">
        <v>91</v>
      </c>
      <c r="E426" s="20">
        <v>19800</v>
      </c>
      <c r="F426" s="18">
        <f t="shared" si="25"/>
        <v>2970000</v>
      </c>
      <c r="G426" s="69">
        <v>150</v>
      </c>
      <c r="H426" s="1" t="s">
        <v>91</v>
      </c>
      <c r="I426" s="20">
        <v>19800</v>
      </c>
      <c r="J426" s="5">
        <f t="shared" si="26"/>
        <v>2970000</v>
      </c>
      <c r="K426" s="34">
        <f t="shared" si="27"/>
        <v>0</v>
      </c>
      <c r="L426" s="60"/>
    </row>
    <row r="427" spans="1:12" x14ac:dyDescent="0.2">
      <c r="A427" s="33"/>
      <c r="B427" s="4" t="s">
        <v>461</v>
      </c>
      <c r="C427" s="69">
        <v>5</v>
      </c>
      <c r="D427" s="1" t="s">
        <v>90</v>
      </c>
      <c r="E427" s="20">
        <v>90000</v>
      </c>
      <c r="F427" s="18">
        <f t="shared" si="25"/>
        <v>450000</v>
      </c>
      <c r="G427" s="69">
        <v>5</v>
      </c>
      <c r="H427" s="1" t="s">
        <v>90</v>
      </c>
      <c r="I427" s="20">
        <v>90000</v>
      </c>
      <c r="J427" s="5">
        <f t="shared" si="26"/>
        <v>450000</v>
      </c>
      <c r="K427" s="34">
        <f t="shared" si="27"/>
        <v>0</v>
      </c>
      <c r="L427" s="60"/>
    </row>
    <row r="428" spans="1:12" x14ac:dyDescent="0.2">
      <c r="A428" s="33"/>
      <c r="B428" s="4" t="s">
        <v>462</v>
      </c>
      <c r="C428" s="69">
        <v>1</v>
      </c>
      <c r="D428" s="1" t="s">
        <v>86</v>
      </c>
      <c r="E428" s="20">
        <v>8500</v>
      </c>
      <c r="F428" s="18">
        <f t="shared" si="25"/>
        <v>8500</v>
      </c>
      <c r="G428" s="69">
        <v>1</v>
      </c>
      <c r="H428" s="1" t="s">
        <v>86</v>
      </c>
      <c r="I428" s="20">
        <v>8500</v>
      </c>
      <c r="J428" s="5">
        <f t="shared" si="26"/>
        <v>8500</v>
      </c>
      <c r="K428" s="34">
        <f t="shared" si="27"/>
        <v>0</v>
      </c>
      <c r="L428" s="60"/>
    </row>
    <row r="429" spans="1:12" x14ac:dyDescent="0.2">
      <c r="A429" s="33"/>
      <c r="B429" s="4" t="s">
        <v>463</v>
      </c>
      <c r="C429" s="69">
        <v>1</v>
      </c>
      <c r="D429" s="1" t="s">
        <v>86</v>
      </c>
      <c r="E429" s="20">
        <v>4500</v>
      </c>
      <c r="F429" s="18">
        <f t="shared" si="25"/>
        <v>4500</v>
      </c>
      <c r="G429" s="69">
        <v>1</v>
      </c>
      <c r="H429" s="1" t="s">
        <v>86</v>
      </c>
      <c r="I429" s="20">
        <v>4500</v>
      </c>
      <c r="J429" s="5">
        <f t="shared" si="26"/>
        <v>4500</v>
      </c>
      <c r="K429" s="34">
        <f t="shared" si="27"/>
        <v>0</v>
      </c>
      <c r="L429" s="60"/>
    </row>
    <row r="430" spans="1:12" x14ac:dyDescent="0.2">
      <c r="A430" s="33"/>
      <c r="B430" s="4" t="s">
        <v>464</v>
      </c>
      <c r="C430" s="69">
        <v>1</v>
      </c>
      <c r="D430" s="1" t="s">
        <v>86</v>
      </c>
      <c r="E430" s="20">
        <v>2500</v>
      </c>
      <c r="F430" s="18">
        <f t="shared" si="25"/>
        <v>2500</v>
      </c>
      <c r="G430" s="69">
        <v>1</v>
      </c>
      <c r="H430" s="1" t="s">
        <v>86</v>
      </c>
      <c r="I430" s="20">
        <v>2750</v>
      </c>
      <c r="J430" s="5">
        <f t="shared" si="26"/>
        <v>2750</v>
      </c>
      <c r="K430" s="34">
        <f t="shared" si="27"/>
        <v>250</v>
      </c>
      <c r="L430" s="60"/>
    </row>
    <row r="431" spans="1:12" x14ac:dyDescent="0.2">
      <c r="A431" s="33"/>
      <c r="B431" s="4" t="s">
        <v>465</v>
      </c>
      <c r="C431" s="69">
        <v>200</v>
      </c>
      <c r="D431" s="1" t="s">
        <v>86</v>
      </c>
      <c r="E431" s="20">
        <v>12000</v>
      </c>
      <c r="F431" s="18">
        <f t="shared" si="25"/>
        <v>2400000</v>
      </c>
      <c r="G431" s="69">
        <v>200</v>
      </c>
      <c r="H431" s="1" t="s">
        <v>86</v>
      </c>
      <c r="I431" s="20">
        <v>12000</v>
      </c>
      <c r="J431" s="5">
        <f t="shared" si="26"/>
        <v>2400000</v>
      </c>
      <c r="K431" s="34">
        <f t="shared" si="27"/>
        <v>0</v>
      </c>
      <c r="L431" s="60"/>
    </row>
    <row r="432" spans="1:12" x14ac:dyDescent="0.2">
      <c r="A432" s="33"/>
      <c r="B432" s="4" t="s">
        <v>466</v>
      </c>
      <c r="C432" s="69">
        <v>100</v>
      </c>
      <c r="D432" s="1" t="s">
        <v>85</v>
      </c>
      <c r="E432" s="20">
        <v>19000</v>
      </c>
      <c r="F432" s="18">
        <f t="shared" si="25"/>
        <v>1900000</v>
      </c>
      <c r="G432" s="69">
        <v>100</v>
      </c>
      <c r="H432" s="1" t="s">
        <v>85</v>
      </c>
      <c r="I432" s="20">
        <v>19000</v>
      </c>
      <c r="J432" s="5">
        <f t="shared" si="26"/>
        <v>1900000</v>
      </c>
      <c r="K432" s="34">
        <f t="shared" si="27"/>
        <v>0</v>
      </c>
      <c r="L432" s="60"/>
    </row>
    <row r="433" spans="1:16" x14ac:dyDescent="0.2">
      <c r="A433" s="33"/>
      <c r="B433" s="4" t="s">
        <v>467</v>
      </c>
      <c r="C433" s="69">
        <v>400</v>
      </c>
      <c r="D433" s="1" t="s">
        <v>86</v>
      </c>
      <c r="E433" s="20">
        <v>3200</v>
      </c>
      <c r="F433" s="18">
        <f t="shared" si="25"/>
        <v>1280000</v>
      </c>
      <c r="G433" s="69">
        <v>400</v>
      </c>
      <c r="H433" s="1" t="s">
        <v>86</v>
      </c>
      <c r="I433" s="20">
        <v>3200</v>
      </c>
      <c r="J433" s="5">
        <f t="shared" si="26"/>
        <v>1280000</v>
      </c>
      <c r="K433" s="34">
        <f t="shared" si="27"/>
        <v>0</v>
      </c>
      <c r="L433" s="60"/>
    </row>
    <row r="434" spans="1:16" x14ac:dyDescent="0.2">
      <c r="A434" s="33"/>
      <c r="B434" s="4" t="s">
        <v>581</v>
      </c>
      <c r="C434" s="69">
        <v>6000</v>
      </c>
      <c r="D434" s="1" t="s">
        <v>86</v>
      </c>
      <c r="E434" s="20">
        <v>4500</v>
      </c>
      <c r="F434" s="18">
        <f t="shared" si="25"/>
        <v>27000000</v>
      </c>
      <c r="G434" s="69">
        <v>6000</v>
      </c>
      <c r="H434" s="1" t="s">
        <v>86</v>
      </c>
      <c r="I434" s="20">
        <v>4500</v>
      </c>
      <c r="J434" s="5">
        <f t="shared" si="26"/>
        <v>27000000</v>
      </c>
      <c r="K434" s="34">
        <f t="shared" si="27"/>
        <v>0</v>
      </c>
      <c r="L434" s="60"/>
    </row>
    <row r="435" spans="1:16" x14ac:dyDescent="0.2">
      <c r="A435" s="33"/>
      <c r="B435" s="4" t="s">
        <v>491</v>
      </c>
      <c r="C435" s="69">
        <v>0</v>
      </c>
      <c r="D435" s="1" t="s">
        <v>112</v>
      </c>
      <c r="E435" s="20">
        <v>8500000</v>
      </c>
      <c r="F435" s="18">
        <f t="shared" si="25"/>
        <v>0</v>
      </c>
      <c r="G435" s="69">
        <v>0</v>
      </c>
      <c r="H435" s="1" t="s">
        <v>112</v>
      </c>
      <c r="I435" s="20">
        <v>8500000</v>
      </c>
      <c r="J435" s="5">
        <f t="shared" si="26"/>
        <v>0</v>
      </c>
      <c r="K435" s="34">
        <f t="shared" si="27"/>
        <v>0</v>
      </c>
      <c r="L435" s="60"/>
      <c r="N435" s="92"/>
      <c r="O435" s="93"/>
      <c r="P435" s="94"/>
    </row>
    <row r="436" spans="1:16" x14ac:dyDescent="0.2">
      <c r="A436" s="33"/>
      <c r="B436" s="4" t="s">
        <v>492</v>
      </c>
      <c r="C436" s="69">
        <v>60</v>
      </c>
      <c r="D436" s="1" t="s">
        <v>86</v>
      </c>
      <c r="E436" s="20">
        <v>50000</v>
      </c>
      <c r="F436" s="18">
        <f t="shared" si="25"/>
        <v>3000000</v>
      </c>
      <c r="G436" s="69">
        <v>60</v>
      </c>
      <c r="H436" s="1" t="s">
        <v>86</v>
      </c>
      <c r="I436" s="20">
        <v>50000</v>
      </c>
      <c r="J436" s="5">
        <f t="shared" si="26"/>
        <v>3000000</v>
      </c>
      <c r="K436" s="34">
        <f t="shared" si="27"/>
        <v>0</v>
      </c>
      <c r="L436" s="60"/>
      <c r="N436" s="76"/>
      <c r="O436" s="76"/>
      <c r="P436" s="76"/>
    </row>
    <row r="437" spans="1:16" x14ac:dyDescent="0.2">
      <c r="A437" s="35" t="s">
        <v>107</v>
      </c>
      <c r="B437" s="2" t="s">
        <v>31</v>
      </c>
      <c r="C437" s="70"/>
      <c r="D437" s="1"/>
      <c r="E437" s="9"/>
      <c r="F437" s="19">
        <f>SUM(F438:F442)</f>
        <v>1014600000</v>
      </c>
      <c r="G437" s="21"/>
      <c r="H437" s="21"/>
      <c r="I437" s="19"/>
      <c r="J437" s="19">
        <f>SUM(J438:J442)</f>
        <v>700145000</v>
      </c>
      <c r="K437" s="36">
        <f>SUM(K438:K442)</f>
        <v>-418828000</v>
      </c>
      <c r="L437" s="60"/>
      <c r="N437" s="75"/>
      <c r="O437" s="77"/>
      <c r="P437" s="77"/>
    </row>
    <row r="438" spans="1:16" x14ac:dyDescent="0.2">
      <c r="A438" s="33"/>
      <c r="B438" s="4" t="s">
        <v>582</v>
      </c>
      <c r="C438" s="69">
        <v>1</v>
      </c>
      <c r="D438" s="1" t="s">
        <v>112</v>
      </c>
      <c r="E438" s="20">
        <v>1000000000</v>
      </c>
      <c r="F438" s="18">
        <f t="shared" si="25"/>
        <v>1000000000</v>
      </c>
      <c r="G438" s="7">
        <v>1</v>
      </c>
      <c r="H438" s="1" t="s">
        <v>112</v>
      </c>
      <c r="I438" s="20">
        <v>593000000</v>
      </c>
      <c r="J438" s="5">
        <f>I438*G438</f>
        <v>593000000</v>
      </c>
      <c r="K438" s="34">
        <f t="shared" si="27"/>
        <v>-407000000</v>
      </c>
      <c r="L438" s="60"/>
      <c r="M438" s="63">
        <v>27000000</v>
      </c>
      <c r="N438" s="75"/>
      <c r="O438" s="77"/>
      <c r="P438" s="77"/>
    </row>
    <row r="439" spans="1:16" x14ac:dyDescent="0.2">
      <c r="A439" s="33"/>
      <c r="B439" s="4" t="s">
        <v>653</v>
      </c>
      <c r="C439" s="69"/>
      <c r="D439" s="1"/>
      <c r="E439" s="20"/>
      <c r="F439" s="18"/>
      <c r="G439" s="7">
        <v>1</v>
      </c>
      <c r="H439" s="1" t="s">
        <v>78</v>
      </c>
      <c r="I439" s="20">
        <v>104373000</v>
      </c>
      <c r="J439" s="5">
        <f>I439*G439</f>
        <v>104373000</v>
      </c>
      <c r="K439" s="34"/>
      <c r="L439" s="60"/>
      <c r="M439" s="63">
        <v>5</v>
      </c>
      <c r="N439" s="75"/>
      <c r="O439" s="77"/>
      <c r="P439" s="77"/>
    </row>
    <row r="440" spans="1:16" ht="15.75" customHeight="1" x14ac:dyDescent="0.2">
      <c r="A440" s="33"/>
      <c r="B440" s="4" t="s">
        <v>583</v>
      </c>
      <c r="C440" s="69">
        <v>1</v>
      </c>
      <c r="D440" s="1" t="s">
        <v>112</v>
      </c>
      <c r="E440" s="20">
        <v>11800000</v>
      </c>
      <c r="F440" s="18">
        <f t="shared" si="25"/>
        <v>11800000</v>
      </c>
      <c r="G440" s="7">
        <v>0</v>
      </c>
      <c r="H440" s="1" t="s">
        <v>112</v>
      </c>
      <c r="I440" s="20">
        <v>11800000</v>
      </c>
      <c r="J440" s="5">
        <f t="shared" si="26"/>
        <v>0</v>
      </c>
      <c r="K440" s="34">
        <f t="shared" si="27"/>
        <v>-11800000</v>
      </c>
      <c r="L440" s="60"/>
      <c r="M440" s="63">
        <f>M438*M439</f>
        <v>135000000</v>
      </c>
      <c r="N440" s="75"/>
      <c r="O440" s="77"/>
      <c r="P440" s="77"/>
    </row>
    <row r="441" spans="1:16" x14ac:dyDescent="0.2">
      <c r="A441" s="33"/>
      <c r="B441" s="4" t="s">
        <v>468</v>
      </c>
      <c r="C441" s="69">
        <v>25</v>
      </c>
      <c r="D441" s="1" t="s">
        <v>89</v>
      </c>
      <c r="E441" s="20">
        <v>28000</v>
      </c>
      <c r="F441" s="18">
        <f t="shared" si="25"/>
        <v>700000</v>
      </c>
      <c r="G441" s="7">
        <v>24</v>
      </c>
      <c r="H441" s="1" t="s">
        <v>89</v>
      </c>
      <c r="I441" s="20">
        <v>28000</v>
      </c>
      <c r="J441" s="5">
        <f t="shared" si="26"/>
        <v>672000</v>
      </c>
      <c r="K441" s="34">
        <f t="shared" si="27"/>
        <v>-28000</v>
      </c>
      <c r="L441" s="60"/>
      <c r="M441" s="88">
        <f>I438-M440</f>
        <v>458000000</v>
      </c>
      <c r="N441" s="75"/>
      <c r="O441" s="77"/>
      <c r="P441" s="77"/>
    </row>
    <row r="442" spans="1:16" x14ac:dyDescent="0.2">
      <c r="A442" s="33"/>
      <c r="B442" s="4" t="s">
        <v>469</v>
      </c>
      <c r="C442" s="69">
        <v>35</v>
      </c>
      <c r="D442" s="1" t="s">
        <v>89</v>
      </c>
      <c r="E442" s="20">
        <v>60000</v>
      </c>
      <c r="F442" s="18">
        <f t="shared" si="25"/>
        <v>2100000</v>
      </c>
      <c r="G442" s="7">
        <v>35</v>
      </c>
      <c r="H442" s="1" t="s">
        <v>89</v>
      </c>
      <c r="I442" s="20">
        <v>60000</v>
      </c>
      <c r="J442" s="5">
        <f t="shared" si="26"/>
        <v>2100000</v>
      </c>
      <c r="K442" s="34">
        <f t="shared" si="27"/>
        <v>0</v>
      </c>
      <c r="L442" s="60"/>
      <c r="N442" s="75"/>
      <c r="O442" s="77"/>
      <c r="P442" s="77"/>
    </row>
    <row r="443" spans="1:16" x14ac:dyDescent="0.2">
      <c r="A443" s="35" t="s">
        <v>108</v>
      </c>
      <c r="B443" s="2" t="s">
        <v>32</v>
      </c>
      <c r="C443" s="70"/>
      <c r="D443" s="1"/>
      <c r="E443" s="9"/>
      <c r="F443" s="19">
        <f>SUM(F444:F445)</f>
        <v>26500000</v>
      </c>
      <c r="G443" s="21"/>
      <c r="H443" s="21"/>
      <c r="I443" s="19"/>
      <c r="J443" s="19">
        <f>SUM(J444:J445)</f>
        <v>9450000</v>
      </c>
      <c r="K443" s="36">
        <f>SUM(K444:K445)</f>
        <v>-17050000</v>
      </c>
      <c r="L443" s="60"/>
      <c r="N443" s="75"/>
      <c r="O443" s="77"/>
      <c r="P443" s="77"/>
    </row>
    <row r="444" spans="1:16" ht="15" customHeight="1" x14ac:dyDescent="0.2">
      <c r="A444" s="33"/>
      <c r="B444" s="4" t="s">
        <v>654</v>
      </c>
      <c r="C444" s="69">
        <v>100</v>
      </c>
      <c r="D444" s="1" t="s">
        <v>77</v>
      </c>
      <c r="E444" s="20">
        <v>75000</v>
      </c>
      <c r="F444" s="18">
        <f t="shared" si="25"/>
        <v>7500000</v>
      </c>
      <c r="G444" s="69">
        <v>50</v>
      </c>
      <c r="H444" s="1" t="s">
        <v>77</v>
      </c>
      <c r="I444" s="20">
        <v>75000</v>
      </c>
      <c r="J444" s="5">
        <f t="shared" si="26"/>
        <v>3750000</v>
      </c>
      <c r="K444" s="34">
        <f t="shared" si="27"/>
        <v>-3750000</v>
      </c>
      <c r="L444" s="60"/>
    </row>
    <row r="445" spans="1:16" ht="15" customHeight="1" x14ac:dyDescent="0.2">
      <c r="A445" s="33"/>
      <c r="B445" s="4" t="s">
        <v>655</v>
      </c>
      <c r="C445" s="69">
        <v>100</v>
      </c>
      <c r="D445" s="1" t="s">
        <v>77</v>
      </c>
      <c r="E445" s="20">
        <v>190000</v>
      </c>
      <c r="F445" s="18">
        <f t="shared" ref="F445" si="28">E445*C445</f>
        <v>19000000</v>
      </c>
      <c r="G445" s="69">
        <v>30</v>
      </c>
      <c r="H445" s="1" t="s">
        <v>77</v>
      </c>
      <c r="I445" s="20">
        <v>190000</v>
      </c>
      <c r="J445" s="5">
        <f t="shared" ref="J445" si="29">I445*G445</f>
        <v>5700000</v>
      </c>
      <c r="K445" s="34">
        <f t="shared" ref="K445" si="30">J445-F445</f>
        <v>-13300000</v>
      </c>
      <c r="L445" s="60"/>
    </row>
    <row r="446" spans="1:16" x14ac:dyDescent="0.2">
      <c r="A446" s="35" t="s">
        <v>109</v>
      </c>
      <c r="B446" s="2" t="s">
        <v>33</v>
      </c>
      <c r="C446" s="71"/>
      <c r="D446" s="1"/>
      <c r="E446" s="19"/>
      <c r="F446" s="19">
        <f>SUM(F447:F449)</f>
        <v>26750000</v>
      </c>
      <c r="G446" s="21"/>
      <c r="H446" s="21"/>
      <c r="I446" s="19"/>
      <c r="J446" s="19">
        <f>SUM(J447:J449)</f>
        <v>41500000</v>
      </c>
      <c r="K446" s="36">
        <f>SUM(K447:K449)</f>
        <v>14750000</v>
      </c>
      <c r="L446" s="60"/>
    </row>
    <row r="447" spans="1:16" x14ac:dyDescent="0.2">
      <c r="A447" s="33"/>
      <c r="B447" s="4" t="s">
        <v>584</v>
      </c>
      <c r="C447" s="69">
        <v>730</v>
      </c>
      <c r="D447" s="1" t="s">
        <v>89</v>
      </c>
      <c r="E447" s="20">
        <v>25000</v>
      </c>
      <c r="F447" s="18">
        <f>E447*C447</f>
        <v>18250000</v>
      </c>
      <c r="G447" s="7">
        <v>1200</v>
      </c>
      <c r="H447" s="1" t="s">
        <v>89</v>
      </c>
      <c r="I447" s="20">
        <v>25000</v>
      </c>
      <c r="J447" s="5">
        <f>I447*G447</f>
        <v>30000000</v>
      </c>
      <c r="K447" s="34">
        <f>J447-F447</f>
        <v>11750000</v>
      </c>
      <c r="L447" s="60"/>
    </row>
    <row r="448" spans="1:16" x14ac:dyDescent="0.2">
      <c r="A448" s="33"/>
      <c r="B448" s="4" t="s">
        <v>656</v>
      </c>
      <c r="C448" s="69">
        <v>100</v>
      </c>
      <c r="D448" s="1" t="s">
        <v>110</v>
      </c>
      <c r="E448" s="20">
        <v>35000</v>
      </c>
      <c r="F448" s="18">
        <f>E448*C448</f>
        <v>3500000</v>
      </c>
      <c r="G448" s="7">
        <v>100</v>
      </c>
      <c r="H448" s="1" t="s">
        <v>110</v>
      </c>
      <c r="I448" s="20">
        <v>35000</v>
      </c>
      <c r="J448" s="5">
        <f>I448*G448</f>
        <v>3500000</v>
      </c>
      <c r="K448" s="34">
        <f>J448-F448</f>
        <v>0</v>
      </c>
      <c r="L448" s="60"/>
    </row>
    <row r="449" spans="1:14" x14ac:dyDescent="0.2">
      <c r="A449" s="33"/>
      <c r="B449" s="4" t="s">
        <v>657</v>
      </c>
      <c r="C449" s="69">
        <v>500</v>
      </c>
      <c r="D449" s="1" t="s">
        <v>89</v>
      </c>
      <c r="E449" s="20">
        <v>10000</v>
      </c>
      <c r="F449" s="18">
        <f>E449*C449</f>
        <v>5000000</v>
      </c>
      <c r="G449" s="7">
        <v>800</v>
      </c>
      <c r="H449" s="1" t="s">
        <v>89</v>
      </c>
      <c r="I449" s="20">
        <v>10000</v>
      </c>
      <c r="J449" s="5">
        <f>I449*G449</f>
        <v>8000000</v>
      </c>
      <c r="K449" s="34">
        <f>J449-F449</f>
        <v>3000000</v>
      </c>
      <c r="L449" s="60"/>
    </row>
    <row r="450" spans="1:14" ht="22.5" x14ac:dyDescent="0.2">
      <c r="A450" s="35" t="s">
        <v>111</v>
      </c>
      <c r="B450" s="2" t="s">
        <v>34</v>
      </c>
      <c r="C450" s="71"/>
      <c r="D450" s="1"/>
      <c r="E450" s="19"/>
      <c r="F450" s="19">
        <f>SUM(F451:F457)</f>
        <v>1158260000</v>
      </c>
      <c r="G450" s="21"/>
      <c r="H450" s="21"/>
      <c r="I450" s="19"/>
      <c r="J450" s="19">
        <f>SUM(J451:J457)</f>
        <v>1487150000</v>
      </c>
      <c r="K450" s="36">
        <f>SUM(K451:K457)</f>
        <v>328890000</v>
      </c>
      <c r="L450" s="60">
        <v>1391750000</v>
      </c>
      <c r="M450" s="63">
        <f>+L605</f>
        <v>6136100999.6000061</v>
      </c>
      <c r="N450" s="60">
        <f>J450-L450</f>
        <v>95400000</v>
      </c>
    </row>
    <row r="451" spans="1:14" x14ac:dyDescent="0.2">
      <c r="A451" s="33"/>
      <c r="B451" s="4" t="s">
        <v>585</v>
      </c>
      <c r="C451" s="69">
        <v>8000</v>
      </c>
      <c r="D451" s="1" t="s">
        <v>79</v>
      </c>
      <c r="E451" s="20">
        <v>29052</v>
      </c>
      <c r="F451" s="18">
        <f t="shared" ref="F451:F457" si="31">E451*C451</f>
        <v>232416000</v>
      </c>
      <c r="G451" s="7">
        <v>8500</v>
      </c>
      <c r="H451" s="1" t="s">
        <v>79</v>
      </c>
      <c r="I451" s="20">
        <v>29052</v>
      </c>
      <c r="J451" s="5">
        <f t="shared" ref="J451:J457" si="32">I451*G451</f>
        <v>246942000</v>
      </c>
      <c r="K451" s="34">
        <f t="shared" ref="K451:K457" si="33">J451-F451</f>
        <v>14526000</v>
      </c>
      <c r="L451" s="60">
        <v>230963400</v>
      </c>
    </row>
    <row r="452" spans="1:14" x14ac:dyDescent="0.2">
      <c r="A452" s="33"/>
      <c r="B452" s="4" t="s">
        <v>586</v>
      </c>
      <c r="C452" s="69">
        <v>6000</v>
      </c>
      <c r="D452" s="1" t="s">
        <v>79</v>
      </c>
      <c r="E452" s="20">
        <v>28552</v>
      </c>
      <c r="F452" s="18">
        <f t="shared" si="31"/>
        <v>171312000</v>
      </c>
      <c r="G452" s="7">
        <v>7500</v>
      </c>
      <c r="H452" s="1" t="s">
        <v>79</v>
      </c>
      <c r="I452" s="20">
        <v>28552</v>
      </c>
      <c r="J452" s="5">
        <f t="shared" si="32"/>
        <v>214140000</v>
      </c>
      <c r="K452" s="34">
        <f t="shared" si="33"/>
        <v>42828000</v>
      </c>
      <c r="L452" s="60">
        <v>179877600</v>
      </c>
    </row>
    <row r="453" spans="1:14" x14ac:dyDescent="0.2">
      <c r="A453" s="33"/>
      <c r="B453" s="4" t="s">
        <v>587</v>
      </c>
      <c r="C453" s="69">
        <v>20000</v>
      </c>
      <c r="D453" s="1" t="s">
        <v>79</v>
      </c>
      <c r="E453" s="20">
        <v>28550</v>
      </c>
      <c r="F453" s="18">
        <f t="shared" si="31"/>
        <v>571000000</v>
      </c>
      <c r="G453" s="7">
        <v>24000</v>
      </c>
      <c r="H453" s="1" t="s">
        <v>79</v>
      </c>
      <c r="I453" s="20">
        <v>28550</v>
      </c>
      <c r="J453" s="5">
        <f t="shared" si="32"/>
        <v>685200000</v>
      </c>
      <c r="K453" s="34">
        <f t="shared" si="33"/>
        <v>114200000</v>
      </c>
      <c r="L453" s="60">
        <v>668070000</v>
      </c>
    </row>
    <row r="454" spans="1:14" x14ac:dyDescent="0.2">
      <c r="A454" s="33"/>
      <c r="B454" s="4" t="s">
        <v>588</v>
      </c>
      <c r="C454" s="69">
        <v>2000</v>
      </c>
      <c r="D454" s="1" t="s">
        <v>79</v>
      </c>
      <c r="E454" s="20">
        <v>60565</v>
      </c>
      <c r="F454" s="18">
        <f t="shared" si="31"/>
        <v>121130000</v>
      </c>
      <c r="G454" s="7">
        <v>3250</v>
      </c>
      <c r="H454" s="1" t="s">
        <v>79</v>
      </c>
      <c r="I454" s="20">
        <v>60565</v>
      </c>
      <c r="J454" s="5">
        <f t="shared" si="32"/>
        <v>196836250</v>
      </c>
      <c r="K454" s="34">
        <f t="shared" si="33"/>
        <v>75706250</v>
      </c>
      <c r="L454" s="60">
        <v>171096125</v>
      </c>
    </row>
    <row r="455" spans="1:14" x14ac:dyDescent="0.2">
      <c r="A455" s="33"/>
      <c r="B455" s="4" t="s">
        <v>658</v>
      </c>
      <c r="C455" s="69"/>
      <c r="D455" s="1"/>
      <c r="E455" s="20"/>
      <c r="F455" s="18"/>
      <c r="G455" s="7">
        <v>1</v>
      </c>
      <c r="H455" s="1" t="s">
        <v>78</v>
      </c>
      <c r="I455" s="20">
        <v>41898049</v>
      </c>
      <c r="J455" s="5">
        <f t="shared" si="32"/>
        <v>41898049</v>
      </c>
      <c r="K455" s="34">
        <f t="shared" si="33"/>
        <v>41898049</v>
      </c>
      <c r="L455" s="121">
        <v>41898049</v>
      </c>
    </row>
    <row r="456" spans="1:14" x14ac:dyDescent="0.2">
      <c r="A456" s="33"/>
      <c r="B456" s="4" t="s">
        <v>589</v>
      </c>
      <c r="C456" s="69">
        <v>2400</v>
      </c>
      <c r="D456" s="1" t="s">
        <v>112</v>
      </c>
      <c r="E456" s="20">
        <v>26000</v>
      </c>
      <c r="F456" s="18">
        <f t="shared" si="31"/>
        <v>62400000</v>
      </c>
      <c r="G456" s="7">
        <v>3928</v>
      </c>
      <c r="H456" s="1" t="s">
        <v>112</v>
      </c>
      <c r="I456" s="20">
        <v>26000</v>
      </c>
      <c r="J456" s="5">
        <f t="shared" si="32"/>
        <v>102128000</v>
      </c>
      <c r="K456" s="34">
        <f t="shared" si="33"/>
        <v>39728000</v>
      </c>
      <c r="L456" s="60">
        <v>99840000</v>
      </c>
    </row>
    <row r="457" spans="1:14" x14ac:dyDescent="0.2">
      <c r="A457" s="33"/>
      <c r="B457" s="4" t="s">
        <v>493</v>
      </c>
      <c r="C457" s="69">
        <v>1</v>
      </c>
      <c r="D457" s="1" t="s">
        <v>112</v>
      </c>
      <c r="E457" s="20">
        <v>2000</v>
      </c>
      <c r="F457" s="18">
        <f t="shared" si="31"/>
        <v>2000</v>
      </c>
      <c r="G457" s="7">
        <v>1</v>
      </c>
      <c r="H457" s="1" t="s">
        <v>112</v>
      </c>
      <c r="I457" s="20">
        <v>5701</v>
      </c>
      <c r="J457" s="5">
        <f t="shared" si="32"/>
        <v>5701</v>
      </c>
      <c r="K457" s="34">
        <f t="shared" si="33"/>
        <v>3701</v>
      </c>
      <c r="L457" s="60">
        <v>4826</v>
      </c>
    </row>
    <row r="458" spans="1:14" ht="22.5" x14ac:dyDescent="0.2">
      <c r="A458" s="35" t="s">
        <v>113</v>
      </c>
      <c r="B458" s="4" t="s">
        <v>35</v>
      </c>
      <c r="C458" s="70"/>
      <c r="D458" s="1"/>
      <c r="E458" s="9"/>
      <c r="F458" s="19">
        <f>SUM(F459)</f>
        <v>1200000</v>
      </c>
      <c r="G458" s="21"/>
      <c r="H458" s="21"/>
      <c r="I458" s="19"/>
      <c r="J458" s="19">
        <f>SUM(J459)</f>
        <v>1200000</v>
      </c>
      <c r="K458" s="36">
        <f>SUM(K459)</f>
        <v>0</v>
      </c>
      <c r="L458" s="60">
        <v>2375</v>
      </c>
    </row>
    <row r="459" spans="1:14" x14ac:dyDescent="0.2">
      <c r="A459" s="33"/>
      <c r="B459" s="4" t="s">
        <v>590</v>
      </c>
      <c r="C459" s="69">
        <v>6</v>
      </c>
      <c r="D459" s="1" t="s">
        <v>74</v>
      </c>
      <c r="E459" s="20">
        <v>200000</v>
      </c>
      <c r="F459" s="18">
        <f>E459*C459</f>
        <v>1200000</v>
      </c>
      <c r="G459" s="7">
        <v>6</v>
      </c>
      <c r="H459" s="1" t="s">
        <v>74</v>
      </c>
      <c r="I459" s="20">
        <v>200000</v>
      </c>
      <c r="J459" s="5">
        <f>I459*G459</f>
        <v>1200000</v>
      </c>
      <c r="K459" s="34">
        <f>J459-F459</f>
        <v>0</v>
      </c>
      <c r="L459" s="60">
        <f>L457-L458</f>
        <v>2451</v>
      </c>
    </row>
    <row r="460" spans="1:14" ht="22.5" x14ac:dyDescent="0.2">
      <c r="A460" s="35" t="s">
        <v>114</v>
      </c>
      <c r="B460" s="2" t="s">
        <v>36</v>
      </c>
      <c r="C460" s="70"/>
      <c r="D460" s="1"/>
      <c r="E460" s="9"/>
      <c r="F460" s="19">
        <f>SUM(F461:F463)</f>
        <v>5700000</v>
      </c>
      <c r="G460" s="21"/>
      <c r="H460" s="21"/>
      <c r="I460" s="19"/>
      <c r="J460" s="19">
        <f>SUM(J461:J463)</f>
        <v>5700000</v>
      </c>
      <c r="K460" s="36">
        <f>SUM(K461:K463)</f>
        <v>0</v>
      </c>
      <c r="L460" s="60"/>
    </row>
    <row r="461" spans="1:14" x14ac:dyDescent="0.2">
      <c r="A461" s="33"/>
      <c r="B461" s="4" t="s">
        <v>591</v>
      </c>
      <c r="C461" s="69">
        <v>6</v>
      </c>
      <c r="D461" s="1" t="s">
        <v>74</v>
      </c>
      <c r="E461" s="20">
        <v>350000</v>
      </c>
      <c r="F461" s="18">
        <f>E461*C461</f>
        <v>2100000</v>
      </c>
      <c r="G461" s="69">
        <v>6</v>
      </c>
      <c r="H461" s="1" t="s">
        <v>74</v>
      </c>
      <c r="I461" s="20">
        <v>350000</v>
      </c>
      <c r="J461" s="5">
        <f t="shared" ref="J461:J526" si="34">I461*G461</f>
        <v>2100000</v>
      </c>
      <c r="K461" s="34">
        <f t="shared" ref="K461:K526" si="35">J461-F461</f>
        <v>0</v>
      </c>
      <c r="L461" s="60"/>
    </row>
    <row r="462" spans="1:14" x14ac:dyDescent="0.2">
      <c r="A462" s="33"/>
      <c r="B462" s="4" t="s">
        <v>592</v>
      </c>
      <c r="C462" s="69">
        <v>12</v>
      </c>
      <c r="D462" s="1" t="s">
        <v>74</v>
      </c>
      <c r="E462" s="20">
        <v>200000</v>
      </c>
      <c r="F462" s="18">
        <f t="shared" ref="F462:F526" si="36">E462*C462</f>
        <v>2400000</v>
      </c>
      <c r="G462" s="69">
        <v>12</v>
      </c>
      <c r="H462" s="1" t="s">
        <v>74</v>
      </c>
      <c r="I462" s="20">
        <v>200000</v>
      </c>
      <c r="J462" s="5">
        <f t="shared" si="34"/>
        <v>2400000</v>
      </c>
      <c r="K462" s="34">
        <f t="shared" si="35"/>
        <v>0</v>
      </c>
      <c r="L462" s="60"/>
    </row>
    <row r="463" spans="1:14" x14ac:dyDescent="0.2">
      <c r="A463" s="33"/>
      <c r="B463" s="4" t="s">
        <v>593</v>
      </c>
      <c r="C463" s="69">
        <v>6</v>
      </c>
      <c r="D463" s="1" t="s">
        <v>74</v>
      </c>
      <c r="E463" s="20">
        <v>200000</v>
      </c>
      <c r="F463" s="18">
        <f t="shared" si="36"/>
        <v>1200000</v>
      </c>
      <c r="G463" s="69">
        <v>6</v>
      </c>
      <c r="H463" s="1" t="s">
        <v>74</v>
      </c>
      <c r="I463" s="20">
        <v>200000</v>
      </c>
      <c r="J463" s="5">
        <f t="shared" si="34"/>
        <v>1200000</v>
      </c>
      <c r="K463" s="34">
        <f t="shared" si="35"/>
        <v>0</v>
      </c>
      <c r="L463" s="60"/>
    </row>
    <row r="464" spans="1:14" x14ac:dyDescent="0.2">
      <c r="A464" s="35" t="s">
        <v>115</v>
      </c>
      <c r="B464" s="2" t="s">
        <v>37</v>
      </c>
      <c r="C464" s="70"/>
      <c r="D464" s="1"/>
      <c r="E464" s="9"/>
      <c r="F464" s="19">
        <f>SUM(F465:F470)</f>
        <v>4218900000</v>
      </c>
      <c r="G464" s="21"/>
      <c r="H464" s="21"/>
      <c r="I464" s="19"/>
      <c r="J464" s="19">
        <f>SUM(J465:J470)</f>
        <v>4688100000</v>
      </c>
      <c r="K464" s="36">
        <f>SUM(K465:K470)</f>
        <v>469200000</v>
      </c>
      <c r="L464" s="60"/>
    </row>
    <row r="465" spans="1:12" x14ac:dyDescent="0.2">
      <c r="A465" s="33"/>
      <c r="B465" s="4" t="s">
        <v>595</v>
      </c>
      <c r="C465" s="69">
        <v>72</v>
      </c>
      <c r="D465" s="1" t="s">
        <v>74</v>
      </c>
      <c r="E465" s="20">
        <v>2700000</v>
      </c>
      <c r="F465" s="18">
        <f t="shared" si="36"/>
        <v>194400000</v>
      </c>
      <c r="G465" s="69">
        <v>72</v>
      </c>
      <c r="H465" s="1" t="s">
        <v>74</v>
      </c>
      <c r="I465" s="20">
        <v>2700000</v>
      </c>
      <c r="J465" s="18">
        <f t="shared" ref="J465:J469" si="37">I465*G465</f>
        <v>194400000</v>
      </c>
      <c r="K465" s="34">
        <f t="shared" si="35"/>
        <v>0</v>
      </c>
      <c r="L465" s="60"/>
    </row>
    <row r="466" spans="1:12" x14ac:dyDescent="0.2">
      <c r="A466" s="33"/>
      <c r="B466" s="4" t="s">
        <v>594</v>
      </c>
      <c r="C466" s="69">
        <v>360</v>
      </c>
      <c r="D466" s="1" t="s">
        <v>74</v>
      </c>
      <c r="E466" s="20">
        <v>1850000</v>
      </c>
      <c r="F466" s="18">
        <f t="shared" si="36"/>
        <v>666000000</v>
      </c>
      <c r="G466" s="69">
        <v>360</v>
      </c>
      <c r="H466" s="1" t="s">
        <v>74</v>
      </c>
      <c r="I466" s="20">
        <v>1850000</v>
      </c>
      <c r="J466" s="18">
        <f t="shared" si="37"/>
        <v>666000000</v>
      </c>
      <c r="K466" s="34">
        <f t="shared" si="35"/>
        <v>0</v>
      </c>
      <c r="L466" s="60"/>
    </row>
    <row r="467" spans="1:12" x14ac:dyDescent="0.2">
      <c r="A467" s="33"/>
      <c r="B467" s="4" t="s">
        <v>596</v>
      </c>
      <c r="C467" s="69">
        <v>132</v>
      </c>
      <c r="D467" s="1" t="s">
        <v>74</v>
      </c>
      <c r="E467" s="20">
        <v>6125000</v>
      </c>
      <c r="F467" s="18">
        <f t="shared" si="36"/>
        <v>808500000</v>
      </c>
      <c r="G467" s="69">
        <v>132</v>
      </c>
      <c r="H467" s="1" t="s">
        <v>74</v>
      </c>
      <c r="I467" s="20">
        <v>6125000</v>
      </c>
      <c r="J467" s="18">
        <f t="shared" si="37"/>
        <v>808500000</v>
      </c>
      <c r="K467" s="34">
        <f t="shared" si="35"/>
        <v>0</v>
      </c>
      <c r="L467" s="60"/>
    </row>
    <row r="468" spans="1:12" x14ac:dyDescent="0.2">
      <c r="A468" s="33"/>
      <c r="B468" s="4" t="s">
        <v>597</v>
      </c>
      <c r="C468" s="69">
        <v>24</v>
      </c>
      <c r="D468" s="1" t="s">
        <v>74</v>
      </c>
      <c r="E468" s="20">
        <v>10000000</v>
      </c>
      <c r="F468" s="18">
        <f t="shared" si="36"/>
        <v>240000000</v>
      </c>
      <c r="G468" s="69">
        <v>24</v>
      </c>
      <c r="H468" s="1" t="s">
        <v>74</v>
      </c>
      <c r="I468" s="20">
        <v>10000000</v>
      </c>
      <c r="J468" s="18">
        <f t="shared" si="37"/>
        <v>240000000</v>
      </c>
      <c r="K468" s="34">
        <f t="shared" si="35"/>
        <v>0</v>
      </c>
      <c r="L468" s="60"/>
    </row>
    <row r="469" spans="1:12" x14ac:dyDescent="0.2">
      <c r="A469" s="33"/>
      <c r="B469" s="4" t="s">
        <v>598</v>
      </c>
      <c r="C469" s="69">
        <v>1200</v>
      </c>
      <c r="D469" s="1" t="s">
        <v>74</v>
      </c>
      <c r="E469" s="20">
        <v>1925000</v>
      </c>
      <c r="F469" s="18">
        <f t="shared" si="36"/>
        <v>2310000000</v>
      </c>
      <c r="G469" s="69">
        <v>1116</v>
      </c>
      <c r="H469" s="1" t="s">
        <v>74</v>
      </c>
      <c r="I469" s="20">
        <v>1925000</v>
      </c>
      <c r="J469" s="18">
        <f t="shared" si="37"/>
        <v>2148300000</v>
      </c>
      <c r="K469" s="34">
        <f t="shared" si="35"/>
        <v>-161700000</v>
      </c>
      <c r="L469" s="60"/>
    </row>
    <row r="470" spans="1:12" x14ac:dyDescent="0.2">
      <c r="A470" s="33"/>
      <c r="B470" s="4" t="s">
        <v>660</v>
      </c>
      <c r="C470" s="69"/>
      <c r="D470" s="1"/>
      <c r="E470" s="20"/>
      <c r="F470" s="18">
        <f t="shared" si="36"/>
        <v>0</v>
      </c>
      <c r="G470" s="7">
        <v>2</v>
      </c>
      <c r="H470" s="1" t="s">
        <v>78</v>
      </c>
      <c r="I470" s="20">
        <v>315450000</v>
      </c>
      <c r="J470" s="5">
        <f t="shared" si="34"/>
        <v>630900000</v>
      </c>
      <c r="K470" s="34">
        <f t="shared" si="35"/>
        <v>630900000</v>
      </c>
      <c r="L470" s="60"/>
    </row>
    <row r="471" spans="1:12" x14ac:dyDescent="0.2">
      <c r="A471" s="35" t="s">
        <v>116</v>
      </c>
      <c r="B471" s="2" t="s">
        <v>38</v>
      </c>
      <c r="C471" s="70"/>
      <c r="D471" s="1"/>
      <c r="E471" s="9"/>
      <c r="F471" s="19">
        <f>SUM(F472:F473)</f>
        <v>2008000000</v>
      </c>
      <c r="G471" s="21"/>
      <c r="H471" s="21"/>
      <c r="I471" s="19"/>
      <c r="J471" s="19">
        <f>SUM(J472:J473)</f>
        <v>2802000000</v>
      </c>
      <c r="K471" s="36">
        <f>SUM(K472:K473)</f>
        <v>794000000</v>
      </c>
      <c r="L471" s="60"/>
    </row>
    <row r="472" spans="1:12" x14ac:dyDescent="0.2">
      <c r="A472" s="33"/>
      <c r="B472" s="4" t="s">
        <v>599</v>
      </c>
      <c r="C472" s="69">
        <v>8</v>
      </c>
      <c r="D472" s="1" t="s">
        <v>78</v>
      </c>
      <c r="E472" s="20">
        <v>36000000</v>
      </c>
      <c r="F472" s="18">
        <f t="shared" si="36"/>
        <v>288000000</v>
      </c>
      <c r="G472" s="69">
        <v>12</v>
      </c>
      <c r="H472" s="1" t="s">
        <v>78</v>
      </c>
      <c r="I472" s="20">
        <v>36000000</v>
      </c>
      <c r="J472" s="5">
        <f t="shared" si="34"/>
        <v>432000000</v>
      </c>
      <c r="K472" s="34">
        <f t="shared" si="35"/>
        <v>144000000</v>
      </c>
      <c r="L472" s="60"/>
    </row>
    <row r="473" spans="1:12" x14ac:dyDescent="0.2">
      <c r="A473" s="33"/>
      <c r="B473" s="4" t="s">
        <v>600</v>
      </c>
      <c r="C473" s="69">
        <v>8</v>
      </c>
      <c r="D473" s="1" t="s">
        <v>78</v>
      </c>
      <c r="E473" s="20">
        <v>215000000</v>
      </c>
      <c r="F473" s="18">
        <f t="shared" si="36"/>
        <v>1720000000</v>
      </c>
      <c r="G473" s="69">
        <v>12</v>
      </c>
      <c r="H473" s="1" t="s">
        <v>78</v>
      </c>
      <c r="I473" s="20">
        <v>197500000</v>
      </c>
      <c r="J473" s="5">
        <f t="shared" si="34"/>
        <v>2370000000</v>
      </c>
      <c r="K473" s="34">
        <f t="shared" si="35"/>
        <v>650000000</v>
      </c>
      <c r="L473" s="60"/>
    </row>
    <row r="474" spans="1:12" x14ac:dyDescent="0.2">
      <c r="A474" s="35" t="s">
        <v>117</v>
      </c>
      <c r="B474" s="4" t="s">
        <v>601</v>
      </c>
      <c r="C474" s="70"/>
      <c r="D474" s="1"/>
      <c r="E474" s="9"/>
      <c r="F474" s="19">
        <f>SUM(F475:F478)</f>
        <v>2911800000</v>
      </c>
      <c r="G474" s="21"/>
      <c r="H474" s="21"/>
      <c r="I474" s="19"/>
      <c r="J474" s="19">
        <f>SUM(J475:J478)</f>
        <v>3405360000</v>
      </c>
      <c r="K474" s="36">
        <f>SUM(K475:K478)</f>
        <v>493560000</v>
      </c>
      <c r="L474" s="60"/>
    </row>
    <row r="475" spans="1:12" x14ac:dyDescent="0.2">
      <c r="A475" s="33"/>
      <c r="B475" s="4" t="s">
        <v>602</v>
      </c>
      <c r="C475" s="69">
        <v>204</v>
      </c>
      <c r="D475" s="1" t="s">
        <v>74</v>
      </c>
      <c r="E475" s="20">
        <v>1850000</v>
      </c>
      <c r="F475" s="18">
        <f t="shared" si="36"/>
        <v>377400000</v>
      </c>
      <c r="G475" s="69">
        <v>204</v>
      </c>
      <c r="H475" s="1" t="s">
        <v>74</v>
      </c>
      <c r="I475" s="20">
        <v>1850000</v>
      </c>
      <c r="J475" s="5">
        <f t="shared" si="34"/>
        <v>377400000</v>
      </c>
      <c r="K475" s="34">
        <f t="shared" si="35"/>
        <v>0</v>
      </c>
      <c r="L475" s="60"/>
    </row>
    <row r="476" spans="1:12" x14ac:dyDescent="0.2">
      <c r="A476" s="33"/>
      <c r="B476" s="4" t="s">
        <v>603</v>
      </c>
      <c r="C476" s="69">
        <v>384</v>
      </c>
      <c r="D476" s="1" t="s">
        <v>74</v>
      </c>
      <c r="E476" s="20">
        <v>1950000</v>
      </c>
      <c r="F476" s="18">
        <f t="shared" si="36"/>
        <v>748800000</v>
      </c>
      <c r="G476" s="69">
        <v>384</v>
      </c>
      <c r="H476" s="1" t="s">
        <v>74</v>
      </c>
      <c r="I476" s="20">
        <v>1950000</v>
      </c>
      <c r="J476" s="5">
        <f t="shared" si="34"/>
        <v>748800000</v>
      </c>
      <c r="K476" s="34">
        <f t="shared" si="35"/>
        <v>0</v>
      </c>
      <c r="L476" s="60"/>
    </row>
    <row r="477" spans="1:12" x14ac:dyDescent="0.2">
      <c r="A477" s="33"/>
      <c r="B477" s="4" t="s">
        <v>604</v>
      </c>
      <c r="C477" s="69">
        <v>1152</v>
      </c>
      <c r="D477" s="1" t="s">
        <v>74</v>
      </c>
      <c r="E477" s="20">
        <v>1550000</v>
      </c>
      <c r="F477" s="18">
        <f t="shared" si="36"/>
        <v>1785600000</v>
      </c>
      <c r="G477" s="69">
        <v>1152</v>
      </c>
      <c r="H477" s="1" t="s">
        <v>74</v>
      </c>
      <c r="I477" s="20">
        <v>1550000</v>
      </c>
      <c r="J477" s="5">
        <f t="shared" si="34"/>
        <v>1785600000</v>
      </c>
      <c r="K477" s="34">
        <f t="shared" si="35"/>
        <v>0</v>
      </c>
      <c r="L477" s="60"/>
    </row>
    <row r="478" spans="1:12" x14ac:dyDescent="0.2">
      <c r="A478" s="33"/>
      <c r="B478" s="4" t="s">
        <v>659</v>
      </c>
      <c r="C478" s="69"/>
      <c r="D478" s="1"/>
      <c r="E478" s="20"/>
      <c r="F478" s="18">
        <f t="shared" si="36"/>
        <v>0</v>
      </c>
      <c r="G478" s="7">
        <v>2</v>
      </c>
      <c r="H478" s="1" t="s">
        <v>78</v>
      </c>
      <c r="I478" s="20">
        <v>246780000</v>
      </c>
      <c r="J478" s="5">
        <f t="shared" si="34"/>
        <v>493560000</v>
      </c>
      <c r="K478" s="34">
        <f t="shared" si="35"/>
        <v>493560000</v>
      </c>
      <c r="L478" s="60"/>
    </row>
    <row r="479" spans="1:12" x14ac:dyDescent="0.2">
      <c r="A479" s="35" t="s">
        <v>118</v>
      </c>
      <c r="B479" s="2" t="s">
        <v>39</v>
      </c>
      <c r="C479" s="70"/>
      <c r="D479" s="1"/>
      <c r="E479" s="9"/>
      <c r="F479" s="19">
        <f>SUM(F480:F484)</f>
        <v>215140000</v>
      </c>
      <c r="G479" s="21"/>
      <c r="H479" s="21"/>
      <c r="I479" s="19"/>
      <c r="J479" s="19">
        <f>SUM(J480:J484)</f>
        <v>318456000</v>
      </c>
      <c r="K479" s="36">
        <f>SUM(K480:K484)</f>
        <v>103316000</v>
      </c>
      <c r="L479" s="60"/>
    </row>
    <row r="480" spans="1:12" x14ac:dyDescent="0.2">
      <c r="A480" s="33"/>
      <c r="B480" s="4" t="s">
        <v>661</v>
      </c>
      <c r="C480" s="69">
        <v>36</v>
      </c>
      <c r="D480" s="1" t="s">
        <v>74</v>
      </c>
      <c r="E480" s="20">
        <v>3883000</v>
      </c>
      <c r="F480" s="18">
        <f t="shared" si="36"/>
        <v>139788000</v>
      </c>
      <c r="G480" s="69">
        <v>48</v>
      </c>
      <c r="H480" s="1" t="s">
        <v>74</v>
      </c>
      <c r="I480" s="20">
        <v>4430000</v>
      </c>
      <c r="J480" s="5">
        <f t="shared" si="34"/>
        <v>212640000</v>
      </c>
      <c r="K480" s="34">
        <f t="shared" si="35"/>
        <v>72852000</v>
      </c>
      <c r="L480" s="60"/>
    </row>
    <row r="481" spans="1:12" x14ac:dyDescent="0.2">
      <c r="A481" s="33"/>
      <c r="B481" s="4" t="s">
        <v>662</v>
      </c>
      <c r="C481" s="69">
        <v>9</v>
      </c>
      <c r="D481" s="1" t="s">
        <v>74</v>
      </c>
      <c r="E481" s="20">
        <v>4315000</v>
      </c>
      <c r="F481" s="18">
        <f t="shared" si="36"/>
        <v>38835000</v>
      </c>
      <c r="G481" s="69">
        <v>12</v>
      </c>
      <c r="H481" s="1" t="s">
        <v>74</v>
      </c>
      <c r="I481" s="20">
        <v>4920000</v>
      </c>
      <c r="J481" s="5">
        <f t="shared" si="34"/>
        <v>59040000</v>
      </c>
      <c r="K481" s="34">
        <f t="shared" si="35"/>
        <v>20205000</v>
      </c>
      <c r="L481" s="60"/>
    </row>
    <row r="482" spans="1:12" x14ac:dyDescent="0.2">
      <c r="A482" s="33"/>
      <c r="B482" s="4" t="s">
        <v>663</v>
      </c>
      <c r="C482" s="69">
        <v>9</v>
      </c>
      <c r="D482" s="1" t="s">
        <v>74</v>
      </c>
      <c r="E482" s="20">
        <v>1213000</v>
      </c>
      <c r="F482" s="18">
        <f t="shared" si="36"/>
        <v>10917000</v>
      </c>
      <c r="G482" s="69">
        <v>12</v>
      </c>
      <c r="H482" s="1" t="s">
        <v>74</v>
      </c>
      <c r="I482" s="20">
        <v>1383000</v>
      </c>
      <c r="J482" s="5">
        <f t="shared" si="34"/>
        <v>16596000</v>
      </c>
      <c r="K482" s="34">
        <f t="shared" si="35"/>
        <v>5679000</v>
      </c>
      <c r="L482" s="60"/>
    </row>
    <row r="483" spans="1:12" x14ac:dyDescent="0.2">
      <c r="A483" s="33"/>
      <c r="B483" s="4" t="s">
        <v>471</v>
      </c>
      <c r="C483" s="69">
        <v>24</v>
      </c>
      <c r="D483" s="1" t="s">
        <v>74</v>
      </c>
      <c r="E483" s="20">
        <v>150000</v>
      </c>
      <c r="F483" s="18">
        <f t="shared" si="36"/>
        <v>3600000</v>
      </c>
      <c r="G483" s="69">
        <v>24</v>
      </c>
      <c r="H483" s="1" t="s">
        <v>74</v>
      </c>
      <c r="I483" s="20">
        <v>150000</v>
      </c>
      <c r="J483" s="5">
        <f t="shared" si="34"/>
        <v>3600000</v>
      </c>
      <c r="K483" s="34">
        <f t="shared" si="35"/>
        <v>0</v>
      </c>
      <c r="L483" s="60"/>
    </row>
    <row r="484" spans="1:12" x14ac:dyDescent="0.2">
      <c r="A484" s="33"/>
      <c r="B484" s="4" t="s">
        <v>664</v>
      </c>
      <c r="C484" s="69">
        <v>1</v>
      </c>
      <c r="D484" s="1" t="s">
        <v>74</v>
      </c>
      <c r="E484" s="20">
        <v>22000000</v>
      </c>
      <c r="F484" s="18">
        <f t="shared" si="36"/>
        <v>22000000</v>
      </c>
      <c r="G484" s="69">
        <v>1</v>
      </c>
      <c r="H484" s="1" t="s">
        <v>74</v>
      </c>
      <c r="I484" s="20">
        <v>26580000</v>
      </c>
      <c r="J484" s="5">
        <f t="shared" si="34"/>
        <v>26580000</v>
      </c>
      <c r="K484" s="34">
        <f>J484-F484</f>
        <v>4580000</v>
      </c>
      <c r="L484" s="60"/>
    </row>
    <row r="485" spans="1:12" x14ac:dyDescent="0.2">
      <c r="A485" s="35" t="s">
        <v>687</v>
      </c>
      <c r="B485" s="2" t="s">
        <v>688</v>
      </c>
      <c r="C485" s="70"/>
      <c r="D485" s="1"/>
      <c r="E485" s="9"/>
      <c r="F485" s="19">
        <f>SUM(F486)</f>
        <v>265050000</v>
      </c>
      <c r="G485" s="21"/>
      <c r="H485" s="21"/>
      <c r="I485" s="19"/>
      <c r="J485" s="19">
        <f>SUM(J486)</f>
        <v>351000000</v>
      </c>
      <c r="K485" s="36">
        <f>SUM(K486:K487)</f>
        <v>86950000</v>
      </c>
      <c r="L485" s="60"/>
    </row>
    <row r="486" spans="1:12" x14ac:dyDescent="0.2">
      <c r="A486" s="33"/>
      <c r="B486" s="4" t="s">
        <v>689</v>
      </c>
      <c r="C486" s="69">
        <v>90</v>
      </c>
      <c r="D486" s="1" t="s">
        <v>74</v>
      </c>
      <c r="E486" s="20">
        <v>2945000</v>
      </c>
      <c r="F486" s="18">
        <f t="shared" ref="F486" si="38">E486*C486</f>
        <v>265050000</v>
      </c>
      <c r="G486" s="7">
        <v>120</v>
      </c>
      <c r="H486" s="1" t="s">
        <v>74</v>
      </c>
      <c r="I486" s="20">
        <v>2925000</v>
      </c>
      <c r="J486" s="5">
        <f t="shared" ref="J486" si="39">I486*G486</f>
        <v>351000000</v>
      </c>
      <c r="K486" s="34">
        <f t="shared" ref="K486" si="40">J486-F486</f>
        <v>85950000</v>
      </c>
      <c r="L486" s="60"/>
    </row>
    <row r="487" spans="1:12" x14ac:dyDescent="0.2">
      <c r="A487" s="35" t="s">
        <v>119</v>
      </c>
      <c r="B487" s="2" t="s">
        <v>60</v>
      </c>
      <c r="C487" s="70"/>
      <c r="D487" s="1"/>
      <c r="E487" s="9"/>
      <c r="F487" s="19">
        <f>SUM(F488:F489)</f>
        <v>151200000</v>
      </c>
      <c r="G487" s="21"/>
      <c r="H487" s="21"/>
      <c r="I487" s="19"/>
      <c r="J487" s="19">
        <f>SUM(J488:J489)</f>
        <v>152200000</v>
      </c>
      <c r="K487" s="36">
        <f>SUM(K488:K489)</f>
        <v>1000000</v>
      </c>
      <c r="L487" s="60"/>
    </row>
    <row r="488" spans="1:12" x14ac:dyDescent="0.2">
      <c r="A488" s="33"/>
      <c r="B488" s="4" t="s">
        <v>665</v>
      </c>
      <c r="C488" s="69">
        <v>84</v>
      </c>
      <c r="D488" s="1" t="s">
        <v>74</v>
      </c>
      <c r="E488" s="20">
        <v>1800000</v>
      </c>
      <c r="F488" s="18">
        <f t="shared" si="36"/>
        <v>151200000</v>
      </c>
      <c r="G488" s="7">
        <v>84</v>
      </c>
      <c r="H488" s="1" t="s">
        <v>74</v>
      </c>
      <c r="I488" s="20">
        <v>1550000</v>
      </c>
      <c r="J488" s="5">
        <f t="shared" si="34"/>
        <v>130200000</v>
      </c>
      <c r="K488" s="34">
        <f t="shared" si="35"/>
        <v>-21000000</v>
      </c>
      <c r="L488" s="60"/>
    </row>
    <row r="489" spans="1:12" x14ac:dyDescent="0.2">
      <c r="A489" s="33"/>
      <c r="B489" s="4" t="s">
        <v>472</v>
      </c>
      <c r="C489" s="69"/>
      <c r="D489" s="1"/>
      <c r="E489" s="20"/>
      <c r="F489" s="18">
        <f t="shared" si="36"/>
        <v>0</v>
      </c>
      <c r="G489" s="7">
        <v>2</v>
      </c>
      <c r="H489" s="1" t="s">
        <v>78</v>
      </c>
      <c r="I489" s="20">
        <v>11000000</v>
      </c>
      <c r="J489" s="5">
        <f t="shared" si="34"/>
        <v>22000000</v>
      </c>
      <c r="K489" s="34">
        <f t="shared" si="35"/>
        <v>22000000</v>
      </c>
      <c r="L489" s="60"/>
    </row>
    <row r="490" spans="1:12" x14ac:dyDescent="0.2">
      <c r="A490" s="35" t="s">
        <v>120</v>
      </c>
      <c r="B490" s="2" t="s">
        <v>40</v>
      </c>
      <c r="C490" s="70"/>
      <c r="D490" s="1"/>
      <c r="E490" s="9"/>
      <c r="F490" s="19">
        <f>SUM(F491:F492)</f>
        <v>273000000</v>
      </c>
      <c r="G490" s="21"/>
      <c r="H490" s="21"/>
      <c r="I490" s="19"/>
      <c r="J490" s="19">
        <f>SUM(J491:J492)</f>
        <v>290400000</v>
      </c>
      <c r="K490" s="36">
        <f>SUM(K491:K492)</f>
        <v>17400000</v>
      </c>
      <c r="L490" s="60"/>
    </row>
    <row r="491" spans="1:12" x14ac:dyDescent="0.2">
      <c r="A491" s="33"/>
      <c r="B491" s="4" t="s">
        <v>605</v>
      </c>
      <c r="C491" s="69">
        <v>156</v>
      </c>
      <c r="D491" s="1" t="s">
        <v>74</v>
      </c>
      <c r="E491" s="20">
        <v>1750000</v>
      </c>
      <c r="F491" s="18">
        <f t="shared" si="36"/>
        <v>273000000</v>
      </c>
      <c r="G491" s="7">
        <v>156</v>
      </c>
      <c r="H491" s="1" t="s">
        <v>74</v>
      </c>
      <c r="I491" s="20">
        <v>1600000</v>
      </c>
      <c r="J491" s="5">
        <f t="shared" si="34"/>
        <v>249600000</v>
      </c>
      <c r="K491" s="34">
        <f t="shared" si="35"/>
        <v>-23400000</v>
      </c>
      <c r="L491" s="60"/>
    </row>
    <row r="492" spans="1:12" x14ac:dyDescent="0.2">
      <c r="A492" s="33"/>
      <c r="B492" s="4" t="s">
        <v>470</v>
      </c>
      <c r="C492" s="69"/>
      <c r="D492" s="1"/>
      <c r="E492" s="20"/>
      <c r="F492" s="18">
        <f t="shared" si="36"/>
        <v>0</v>
      </c>
      <c r="G492" s="7">
        <v>2</v>
      </c>
      <c r="H492" s="1" t="s">
        <v>78</v>
      </c>
      <c r="I492" s="20">
        <v>20400000</v>
      </c>
      <c r="J492" s="5">
        <f t="shared" si="34"/>
        <v>40800000</v>
      </c>
      <c r="K492" s="34">
        <f t="shared" si="35"/>
        <v>40800000</v>
      </c>
      <c r="L492" s="60"/>
    </row>
    <row r="493" spans="1:12" x14ac:dyDescent="0.2">
      <c r="A493" s="35" t="s">
        <v>121</v>
      </c>
      <c r="B493" s="2" t="s">
        <v>41</v>
      </c>
      <c r="C493" s="70"/>
      <c r="D493" s="1"/>
      <c r="E493" s="9"/>
      <c r="F493" s="19">
        <f>SUM(F494)</f>
        <v>42500000</v>
      </c>
      <c r="G493" s="21"/>
      <c r="H493" s="21"/>
      <c r="I493" s="19"/>
      <c r="J493" s="19">
        <f>SUM(J494)</f>
        <v>42500000</v>
      </c>
      <c r="K493" s="36">
        <f>SUM(K494)</f>
        <v>0</v>
      </c>
      <c r="L493" s="60"/>
    </row>
    <row r="494" spans="1:12" x14ac:dyDescent="0.2">
      <c r="A494" s="33"/>
      <c r="B494" s="4" t="s">
        <v>473</v>
      </c>
      <c r="C494" s="69">
        <v>1</v>
      </c>
      <c r="D494" s="1" t="s">
        <v>112</v>
      </c>
      <c r="E494" s="20">
        <v>42500000</v>
      </c>
      <c r="F494" s="18">
        <f t="shared" si="36"/>
        <v>42500000</v>
      </c>
      <c r="G494" s="69">
        <v>1</v>
      </c>
      <c r="H494" s="1" t="s">
        <v>112</v>
      </c>
      <c r="I494" s="20">
        <v>42500000</v>
      </c>
      <c r="J494" s="5">
        <f t="shared" si="34"/>
        <v>42500000</v>
      </c>
      <c r="K494" s="34">
        <f t="shared" si="35"/>
        <v>0</v>
      </c>
      <c r="L494" s="60"/>
    </row>
    <row r="495" spans="1:12" x14ac:dyDescent="0.2">
      <c r="A495" s="35" t="s">
        <v>122</v>
      </c>
      <c r="B495" s="2" t="s">
        <v>61</v>
      </c>
      <c r="C495" s="70"/>
      <c r="D495" s="1"/>
      <c r="E495" s="9"/>
      <c r="F495" s="19">
        <f>SUM(F496)</f>
        <v>1770000</v>
      </c>
      <c r="G495" s="21"/>
      <c r="H495" s="21"/>
      <c r="I495" s="19"/>
      <c r="J495" s="19">
        <f>SUM(J496)</f>
        <v>1770000</v>
      </c>
      <c r="K495" s="36">
        <f>SUM(K496)</f>
        <v>0</v>
      </c>
      <c r="L495" s="60"/>
    </row>
    <row r="496" spans="1:12" x14ac:dyDescent="0.2">
      <c r="A496" s="33"/>
      <c r="B496" s="4" t="s">
        <v>474</v>
      </c>
      <c r="C496" s="69">
        <v>1</v>
      </c>
      <c r="D496" s="1" t="s">
        <v>112</v>
      </c>
      <c r="E496" s="20">
        <v>1770000</v>
      </c>
      <c r="F496" s="18">
        <f t="shared" si="36"/>
        <v>1770000</v>
      </c>
      <c r="G496" s="69">
        <v>1</v>
      </c>
      <c r="H496" s="1" t="s">
        <v>112</v>
      </c>
      <c r="I496" s="20">
        <v>1770000</v>
      </c>
      <c r="J496" s="5">
        <f t="shared" si="34"/>
        <v>1770000</v>
      </c>
      <c r="K496" s="34">
        <f t="shared" si="35"/>
        <v>0</v>
      </c>
      <c r="L496" s="60"/>
    </row>
    <row r="497" spans="1:12" x14ac:dyDescent="0.2">
      <c r="A497" s="35" t="s">
        <v>123</v>
      </c>
      <c r="B497" s="2" t="s">
        <v>42</v>
      </c>
      <c r="C497" s="70"/>
      <c r="D497" s="1"/>
      <c r="E497" s="9"/>
      <c r="F497" s="19">
        <f>SUM(F498)</f>
        <v>10000000</v>
      </c>
      <c r="G497" s="21"/>
      <c r="H497" s="21"/>
      <c r="I497" s="19"/>
      <c r="J497" s="19">
        <f>SUM(J498)</f>
        <v>10000000</v>
      </c>
      <c r="K497" s="36">
        <f>SUM(K498)</f>
        <v>0</v>
      </c>
      <c r="L497" s="60"/>
    </row>
    <row r="498" spans="1:12" x14ac:dyDescent="0.2">
      <c r="A498" s="33"/>
      <c r="B498" s="4" t="s">
        <v>475</v>
      </c>
      <c r="C498" s="69">
        <v>1</v>
      </c>
      <c r="D498" s="1" t="s">
        <v>124</v>
      </c>
      <c r="E498" s="20">
        <v>10000000</v>
      </c>
      <c r="F498" s="18">
        <f t="shared" si="36"/>
        <v>10000000</v>
      </c>
      <c r="G498" s="7">
        <v>1</v>
      </c>
      <c r="H498" s="1" t="s">
        <v>124</v>
      </c>
      <c r="I498" s="20">
        <v>10000000</v>
      </c>
      <c r="J498" s="5">
        <f t="shared" si="34"/>
        <v>10000000</v>
      </c>
      <c r="K498" s="34">
        <f t="shared" si="35"/>
        <v>0</v>
      </c>
      <c r="L498" s="60"/>
    </row>
    <row r="499" spans="1:12" x14ac:dyDescent="0.2">
      <c r="A499" s="35" t="s">
        <v>125</v>
      </c>
      <c r="B499" s="2" t="s">
        <v>606</v>
      </c>
      <c r="C499" s="70"/>
      <c r="D499" s="1"/>
      <c r="E499" s="9"/>
      <c r="F499" s="19">
        <f>SUM(F500:F501)</f>
        <v>12600000</v>
      </c>
      <c r="G499" s="21"/>
      <c r="H499" s="21"/>
      <c r="I499" s="19"/>
      <c r="J499" s="19">
        <f>SUM(J500:J501)</f>
        <v>16800000</v>
      </c>
      <c r="K499" s="36">
        <f>SUM(K500:K501)</f>
        <v>4200000</v>
      </c>
      <c r="L499" s="60"/>
    </row>
    <row r="500" spans="1:12" x14ac:dyDescent="0.2">
      <c r="A500" s="33"/>
      <c r="B500" s="4" t="s">
        <v>494</v>
      </c>
      <c r="C500" s="69">
        <v>9</v>
      </c>
      <c r="D500" s="1" t="s">
        <v>78</v>
      </c>
      <c r="E500" s="20">
        <v>1400000</v>
      </c>
      <c r="F500" s="18">
        <f t="shared" si="36"/>
        <v>12600000</v>
      </c>
      <c r="G500" s="7">
        <v>12</v>
      </c>
      <c r="H500" s="1" t="s">
        <v>78</v>
      </c>
      <c r="I500" s="20">
        <v>1400000</v>
      </c>
      <c r="J500" s="5">
        <f t="shared" si="34"/>
        <v>16800000</v>
      </c>
      <c r="K500" s="34">
        <f t="shared" si="35"/>
        <v>4200000</v>
      </c>
      <c r="L500" s="60"/>
    </row>
    <row r="501" spans="1:12" x14ac:dyDescent="0.2">
      <c r="A501" s="33"/>
      <c r="B501" s="4"/>
      <c r="C501" s="69"/>
      <c r="D501" s="1"/>
      <c r="E501" s="20"/>
      <c r="F501" s="18"/>
      <c r="G501" s="7"/>
      <c r="H501" s="1"/>
      <c r="I501" s="20"/>
      <c r="J501" s="5"/>
      <c r="K501" s="34">
        <f t="shared" si="35"/>
        <v>0</v>
      </c>
      <c r="L501" s="60"/>
    </row>
    <row r="502" spans="1:12" x14ac:dyDescent="0.2">
      <c r="A502" s="35" t="s">
        <v>126</v>
      </c>
      <c r="B502" s="2" t="s">
        <v>43</v>
      </c>
      <c r="C502" s="70"/>
      <c r="D502" s="1"/>
      <c r="E502" s="9"/>
      <c r="F502" s="19">
        <f>SUM(F503)</f>
        <v>15000000</v>
      </c>
      <c r="G502" s="21"/>
      <c r="H502" s="21"/>
      <c r="I502" s="19"/>
      <c r="J502" s="19">
        <f>SUM(J503)</f>
        <v>12000000</v>
      </c>
      <c r="K502" s="36">
        <f>SUM(K503)</f>
        <v>-3000000</v>
      </c>
      <c r="L502" s="60"/>
    </row>
    <row r="503" spans="1:12" ht="13.5" customHeight="1" x14ac:dyDescent="0.2">
      <c r="A503" s="33"/>
      <c r="B503" s="4" t="s">
        <v>476</v>
      </c>
      <c r="C503" s="69">
        <v>1</v>
      </c>
      <c r="D503" s="1" t="s">
        <v>112</v>
      </c>
      <c r="E503" s="20">
        <v>15000000</v>
      </c>
      <c r="F503" s="18">
        <f t="shared" si="36"/>
        <v>15000000</v>
      </c>
      <c r="G503" s="7">
        <v>1</v>
      </c>
      <c r="H503" s="1" t="s">
        <v>112</v>
      </c>
      <c r="I503" s="20">
        <v>12000000</v>
      </c>
      <c r="J503" s="5">
        <f t="shared" si="34"/>
        <v>12000000</v>
      </c>
      <c r="K503" s="34">
        <f t="shared" si="35"/>
        <v>-3000000</v>
      </c>
      <c r="L503" s="60"/>
    </row>
    <row r="504" spans="1:12" x14ac:dyDescent="0.2">
      <c r="A504" s="35" t="s">
        <v>127</v>
      </c>
      <c r="B504" s="2" t="s">
        <v>44</v>
      </c>
      <c r="C504" s="70"/>
      <c r="D504" s="1"/>
      <c r="E504" s="9"/>
      <c r="F504" s="19">
        <f>SUM(F505:F506)</f>
        <v>12600000</v>
      </c>
      <c r="G504" s="21"/>
      <c r="H504" s="21"/>
      <c r="I504" s="19"/>
      <c r="J504" s="19">
        <f>SUM(J505:J506)</f>
        <v>9600000</v>
      </c>
      <c r="K504" s="36">
        <f>SUM(K505:K506)</f>
        <v>-3000000</v>
      </c>
      <c r="L504" s="60"/>
    </row>
    <row r="505" spans="1:12" x14ac:dyDescent="0.2">
      <c r="A505" s="33"/>
      <c r="B505" s="4" t="s">
        <v>634</v>
      </c>
      <c r="C505" s="69">
        <v>12</v>
      </c>
      <c r="D505" s="1" t="s">
        <v>86</v>
      </c>
      <c r="E505" s="20">
        <v>675000</v>
      </c>
      <c r="F505" s="18">
        <f>E505*C505</f>
        <v>8100000</v>
      </c>
      <c r="G505" s="7">
        <v>12</v>
      </c>
      <c r="H505" s="1" t="s">
        <v>86</v>
      </c>
      <c r="I505" s="20">
        <v>450000</v>
      </c>
      <c r="J505" s="5">
        <f t="shared" si="34"/>
        <v>5400000</v>
      </c>
      <c r="K505" s="34">
        <f t="shared" si="35"/>
        <v>-2700000</v>
      </c>
      <c r="L505" s="60"/>
    </row>
    <row r="506" spans="1:12" x14ac:dyDescent="0.2">
      <c r="A506" s="33"/>
      <c r="B506" s="4" t="s">
        <v>635</v>
      </c>
      <c r="C506" s="69">
        <v>12</v>
      </c>
      <c r="D506" s="1" t="s">
        <v>86</v>
      </c>
      <c r="E506" s="20">
        <v>375000</v>
      </c>
      <c r="F506" s="18">
        <f t="shared" si="36"/>
        <v>4500000</v>
      </c>
      <c r="G506" s="7">
        <v>12</v>
      </c>
      <c r="H506" s="1" t="s">
        <v>86</v>
      </c>
      <c r="I506" s="20">
        <v>350000</v>
      </c>
      <c r="J506" s="5">
        <f t="shared" si="34"/>
        <v>4200000</v>
      </c>
      <c r="K506" s="34">
        <f t="shared" si="35"/>
        <v>-300000</v>
      </c>
      <c r="L506" s="60"/>
    </row>
    <row r="507" spans="1:12" x14ac:dyDescent="0.2">
      <c r="A507" s="35" t="s">
        <v>128</v>
      </c>
      <c r="B507" s="2" t="s">
        <v>45</v>
      </c>
      <c r="C507" s="70"/>
      <c r="D507" s="1"/>
      <c r="E507" s="9"/>
      <c r="F507" s="19">
        <f>SUM(F508)</f>
        <v>256500000</v>
      </c>
      <c r="G507" s="21"/>
      <c r="H507" s="21"/>
      <c r="I507" s="19"/>
      <c r="J507" s="19">
        <f>SUM(J508)</f>
        <v>288000000</v>
      </c>
      <c r="K507" s="36">
        <f>SUM(K508)</f>
        <v>31500000</v>
      </c>
      <c r="L507" s="60"/>
    </row>
    <row r="508" spans="1:12" x14ac:dyDescent="0.2">
      <c r="A508" s="33"/>
      <c r="B508" s="4" t="s">
        <v>607</v>
      </c>
      <c r="C508" s="69">
        <v>12</v>
      </c>
      <c r="D508" s="1" t="s">
        <v>78</v>
      </c>
      <c r="E508" s="20">
        <v>21375000</v>
      </c>
      <c r="F508" s="18">
        <f t="shared" si="36"/>
        <v>256500000</v>
      </c>
      <c r="G508" s="7">
        <v>12</v>
      </c>
      <c r="H508" s="1" t="s">
        <v>78</v>
      </c>
      <c r="I508" s="20">
        <v>24000000</v>
      </c>
      <c r="J508" s="5">
        <f t="shared" si="34"/>
        <v>288000000</v>
      </c>
      <c r="K508" s="34">
        <f t="shared" si="35"/>
        <v>31500000</v>
      </c>
      <c r="L508" s="60"/>
    </row>
    <row r="509" spans="1:12" x14ac:dyDescent="0.2">
      <c r="A509" s="35" t="s">
        <v>129</v>
      </c>
      <c r="B509" s="2" t="s">
        <v>46</v>
      </c>
      <c r="C509" s="70"/>
      <c r="D509" s="1"/>
      <c r="E509" s="9"/>
      <c r="F509" s="19">
        <f>SUM(F510)</f>
        <v>3600000000</v>
      </c>
      <c r="G509" s="21"/>
      <c r="H509" s="21"/>
      <c r="I509" s="19"/>
      <c r="J509" s="19">
        <f>SUM(J510)</f>
        <v>4680000000</v>
      </c>
      <c r="K509" s="36">
        <f>SUM(K510)</f>
        <v>1080000000</v>
      </c>
      <c r="L509" s="60"/>
    </row>
    <row r="510" spans="1:12" x14ac:dyDescent="0.2">
      <c r="A510" s="33"/>
      <c r="B510" s="4" t="s">
        <v>608</v>
      </c>
      <c r="C510" s="69">
        <v>12</v>
      </c>
      <c r="D510" s="1" t="s">
        <v>78</v>
      </c>
      <c r="E510" s="20">
        <v>300000000</v>
      </c>
      <c r="F510" s="18">
        <f t="shared" si="36"/>
        <v>3600000000</v>
      </c>
      <c r="G510" s="7">
        <v>12</v>
      </c>
      <c r="H510" s="1" t="s">
        <v>78</v>
      </c>
      <c r="I510" s="20">
        <v>390000000</v>
      </c>
      <c r="J510" s="5">
        <f t="shared" si="34"/>
        <v>4680000000</v>
      </c>
      <c r="K510" s="34">
        <f t="shared" si="35"/>
        <v>1080000000</v>
      </c>
      <c r="L510" s="60"/>
    </row>
    <row r="511" spans="1:12" x14ac:dyDescent="0.2">
      <c r="A511" s="35" t="s">
        <v>130</v>
      </c>
      <c r="B511" s="2" t="s">
        <v>47</v>
      </c>
      <c r="C511" s="70"/>
      <c r="D511" s="1"/>
      <c r="E511" s="9"/>
      <c r="F511" s="19">
        <f>SUM(F512:F514)</f>
        <v>15420000</v>
      </c>
      <c r="G511" s="21"/>
      <c r="H511" s="21"/>
      <c r="I511" s="19"/>
      <c r="J511" s="19">
        <f>SUM(J512:J514)</f>
        <v>12920000</v>
      </c>
      <c r="K511" s="36">
        <f>SUM(K512:K514)</f>
        <v>-2500000</v>
      </c>
      <c r="L511" s="60"/>
    </row>
    <row r="512" spans="1:12" x14ac:dyDescent="0.2">
      <c r="A512" s="33"/>
      <c r="B512" s="4" t="s">
        <v>609</v>
      </c>
      <c r="C512" s="69">
        <v>5000</v>
      </c>
      <c r="D512" s="1" t="s">
        <v>88</v>
      </c>
      <c r="E512" s="20">
        <v>2500</v>
      </c>
      <c r="F512" s="18">
        <f t="shared" si="36"/>
        <v>12500000</v>
      </c>
      <c r="G512" s="7">
        <v>4000</v>
      </c>
      <c r="H512" s="1" t="s">
        <v>88</v>
      </c>
      <c r="I512" s="20">
        <v>2500</v>
      </c>
      <c r="J512" s="5">
        <f t="shared" si="34"/>
        <v>10000000</v>
      </c>
      <c r="K512" s="34">
        <f t="shared" si="35"/>
        <v>-2500000</v>
      </c>
      <c r="L512" s="60"/>
    </row>
    <row r="513" spans="1:12" x14ac:dyDescent="0.2">
      <c r="A513" s="33"/>
      <c r="B513" s="4" t="s">
        <v>610</v>
      </c>
      <c r="C513" s="69">
        <v>5</v>
      </c>
      <c r="D513" s="1" t="s">
        <v>25</v>
      </c>
      <c r="E513" s="20">
        <v>200000</v>
      </c>
      <c r="F513" s="18">
        <f t="shared" si="36"/>
        <v>1000000</v>
      </c>
      <c r="G513" s="7">
        <v>5</v>
      </c>
      <c r="H513" s="1" t="s">
        <v>25</v>
      </c>
      <c r="I513" s="20">
        <v>200000</v>
      </c>
      <c r="J513" s="5">
        <f t="shared" si="34"/>
        <v>1000000</v>
      </c>
      <c r="K513" s="34">
        <f t="shared" si="35"/>
        <v>0</v>
      </c>
      <c r="L513" s="60"/>
    </row>
    <row r="514" spans="1:12" x14ac:dyDescent="0.2">
      <c r="A514" s="33"/>
      <c r="B514" s="4" t="s">
        <v>667</v>
      </c>
      <c r="C514" s="69">
        <v>12</v>
      </c>
      <c r="D514" s="1" t="s">
        <v>78</v>
      </c>
      <c r="E514" s="20">
        <v>160000</v>
      </c>
      <c r="F514" s="18">
        <f t="shared" si="36"/>
        <v>1920000</v>
      </c>
      <c r="G514" s="7">
        <v>12</v>
      </c>
      <c r="H514" s="1" t="s">
        <v>78</v>
      </c>
      <c r="I514" s="20">
        <v>160000</v>
      </c>
      <c r="J514" s="5">
        <f t="shared" si="34"/>
        <v>1920000</v>
      </c>
      <c r="K514" s="34">
        <f t="shared" si="35"/>
        <v>0</v>
      </c>
      <c r="L514" s="60"/>
    </row>
    <row r="515" spans="1:12" x14ac:dyDescent="0.2">
      <c r="A515" s="35" t="s">
        <v>131</v>
      </c>
      <c r="B515" s="2" t="s">
        <v>48</v>
      </c>
      <c r="C515" s="70"/>
      <c r="D515" s="1"/>
      <c r="E515" s="9"/>
      <c r="F515" s="19">
        <f>SUM(F516:F517)</f>
        <v>90000000</v>
      </c>
      <c r="G515" s="21"/>
      <c r="H515" s="21"/>
      <c r="I515" s="19"/>
      <c r="J515" s="19">
        <f>SUM(J516:J518)</f>
        <v>193200000</v>
      </c>
      <c r="K515" s="36">
        <f>SUM(K516:K518)</f>
        <v>103200000</v>
      </c>
      <c r="L515" s="60"/>
    </row>
    <row r="516" spans="1:12" x14ac:dyDescent="0.2">
      <c r="A516" s="33"/>
      <c r="B516" s="4" t="s">
        <v>666</v>
      </c>
      <c r="C516" s="69">
        <v>9</v>
      </c>
      <c r="D516" s="1" t="s">
        <v>78</v>
      </c>
      <c r="E516" s="20">
        <v>10000000</v>
      </c>
      <c r="F516" s="18">
        <f t="shared" si="36"/>
        <v>90000000</v>
      </c>
      <c r="G516" s="7">
        <v>12</v>
      </c>
      <c r="H516" s="1" t="s">
        <v>78</v>
      </c>
      <c r="I516" s="20">
        <v>8000000</v>
      </c>
      <c r="J516" s="5">
        <f t="shared" si="34"/>
        <v>96000000</v>
      </c>
      <c r="K516" s="34">
        <f t="shared" si="35"/>
        <v>6000000</v>
      </c>
      <c r="L516" s="60"/>
    </row>
    <row r="517" spans="1:12" x14ac:dyDescent="0.2">
      <c r="A517" s="33"/>
      <c r="B517" s="4" t="s">
        <v>495</v>
      </c>
      <c r="C517" s="69"/>
      <c r="D517" s="1"/>
      <c r="E517" s="20"/>
      <c r="F517" s="18">
        <f t="shared" si="36"/>
        <v>0</v>
      </c>
      <c r="G517" s="7">
        <v>12</v>
      </c>
      <c r="H517" s="1" t="s">
        <v>78</v>
      </c>
      <c r="I517" s="20">
        <v>7800000</v>
      </c>
      <c r="J517" s="5">
        <f t="shared" si="34"/>
        <v>93600000</v>
      </c>
      <c r="K517" s="34">
        <f t="shared" si="35"/>
        <v>93600000</v>
      </c>
      <c r="L517" s="60"/>
    </row>
    <row r="518" spans="1:12" x14ac:dyDescent="0.2">
      <c r="A518" s="33"/>
      <c r="B518" s="4" t="s">
        <v>668</v>
      </c>
      <c r="C518" s="69"/>
      <c r="D518" s="1"/>
      <c r="E518" s="20"/>
      <c r="F518" s="18"/>
      <c r="G518" s="7">
        <v>12</v>
      </c>
      <c r="H518" s="1" t="s">
        <v>78</v>
      </c>
      <c r="I518" s="20">
        <v>300000</v>
      </c>
      <c r="J518" s="5">
        <f t="shared" si="34"/>
        <v>3600000</v>
      </c>
      <c r="K518" s="34">
        <f t="shared" si="35"/>
        <v>3600000</v>
      </c>
      <c r="L518" s="60"/>
    </row>
    <row r="519" spans="1:12" x14ac:dyDescent="0.2">
      <c r="A519" s="35" t="s">
        <v>132</v>
      </c>
      <c r="B519" s="2" t="s">
        <v>49</v>
      </c>
      <c r="C519" s="70"/>
      <c r="D519" s="1"/>
      <c r="E519" s="9"/>
      <c r="F519" s="19">
        <f>SUM(F520)</f>
        <v>2600000</v>
      </c>
      <c r="G519" s="21"/>
      <c r="H519" s="21"/>
      <c r="I519" s="19"/>
      <c r="J519" s="19">
        <f>SUM(J520)</f>
        <v>4000000</v>
      </c>
      <c r="K519" s="36">
        <f>SUM(K520)</f>
        <v>1400000</v>
      </c>
      <c r="L519" s="60"/>
    </row>
    <row r="520" spans="1:12" x14ac:dyDescent="0.2">
      <c r="A520" s="33"/>
      <c r="B520" s="4" t="s">
        <v>611</v>
      </c>
      <c r="C520" s="69">
        <v>130</v>
      </c>
      <c r="D520" s="1" t="s">
        <v>133</v>
      </c>
      <c r="E520" s="20">
        <v>20000</v>
      </c>
      <c r="F520" s="18">
        <f t="shared" si="36"/>
        <v>2600000</v>
      </c>
      <c r="G520" s="7">
        <v>200</v>
      </c>
      <c r="H520" s="1" t="s">
        <v>133</v>
      </c>
      <c r="I520" s="20">
        <v>20000</v>
      </c>
      <c r="J520" s="5">
        <f t="shared" si="34"/>
        <v>4000000</v>
      </c>
      <c r="K520" s="34">
        <f t="shared" si="35"/>
        <v>1400000</v>
      </c>
      <c r="L520" s="60"/>
    </row>
    <row r="521" spans="1:12" x14ac:dyDescent="0.2">
      <c r="A521" s="35" t="s">
        <v>134</v>
      </c>
      <c r="B521" s="2" t="s">
        <v>50</v>
      </c>
      <c r="C521" s="70"/>
      <c r="D521" s="1"/>
      <c r="E521" s="9"/>
      <c r="F521" s="19">
        <f>SUM(F522:F523)</f>
        <v>13500000</v>
      </c>
      <c r="G521" s="21"/>
      <c r="H521" s="21"/>
      <c r="I521" s="19"/>
      <c r="J521" s="19">
        <f>SUM(J522:J523)</f>
        <v>13500000</v>
      </c>
      <c r="K521" s="36">
        <f>SUM(K522:K523)</f>
        <v>0</v>
      </c>
      <c r="L521" s="60"/>
    </row>
    <row r="522" spans="1:12" x14ac:dyDescent="0.2">
      <c r="A522" s="33"/>
      <c r="B522" s="4" t="s">
        <v>477</v>
      </c>
      <c r="C522" s="69">
        <v>1</v>
      </c>
      <c r="D522" s="1" t="s">
        <v>124</v>
      </c>
      <c r="E522" s="20">
        <v>12000000</v>
      </c>
      <c r="F522" s="18">
        <f t="shared" si="36"/>
        <v>12000000</v>
      </c>
      <c r="G522" s="7">
        <v>1</v>
      </c>
      <c r="H522" s="1" t="s">
        <v>124</v>
      </c>
      <c r="I522" s="20">
        <v>12000000</v>
      </c>
      <c r="J522" s="5">
        <f t="shared" si="34"/>
        <v>12000000</v>
      </c>
      <c r="K522" s="34">
        <f t="shared" si="35"/>
        <v>0</v>
      </c>
      <c r="L522" s="60"/>
    </row>
    <row r="523" spans="1:12" x14ac:dyDescent="0.2">
      <c r="A523" s="33"/>
      <c r="B523" s="4" t="s">
        <v>478</v>
      </c>
      <c r="C523" s="69">
        <v>1</v>
      </c>
      <c r="D523" s="1" t="s">
        <v>124</v>
      </c>
      <c r="E523" s="20">
        <v>1500000</v>
      </c>
      <c r="F523" s="18">
        <f t="shared" si="36"/>
        <v>1500000</v>
      </c>
      <c r="G523" s="7">
        <v>1</v>
      </c>
      <c r="H523" s="1" t="s">
        <v>124</v>
      </c>
      <c r="I523" s="20">
        <v>1500000</v>
      </c>
      <c r="J523" s="5">
        <f t="shared" si="34"/>
        <v>1500000</v>
      </c>
      <c r="K523" s="34">
        <f t="shared" si="35"/>
        <v>0</v>
      </c>
      <c r="L523" s="60"/>
    </row>
    <row r="524" spans="1:12" x14ac:dyDescent="0.2">
      <c r="A524" s="35" t="s">
        <v>135</v>
      </c>
      <c r="B524" s="2" t="s">
        <v>51</v>
      </c>
      <c r="C524" s="70"/>
      <c r="D524" s="1"/>
      <c r="E524" s="9"/>
      <c r="F524" s="19">
        <f>SUM(F525:F529)</f>
        <v>14500000</v>
      </c>
      <c r="G524" s="21"/>
      <c r="H524" s="21"/>
      <c r="I524" s="19"/>
      <c r="J524" s="19">
        <f>SUM(J525:J529)</f>
        <v>7500000</v>
      </c>
      <c r="K524" s="36">
        <f>SUM(K525:K529)</f>
        <v>-7000000</v>
      </c>
      <c r="L524" s="60"/>
    </row>
    <row r="525" spans="1:12" x14ac:dyDescent="0.2">
      <c r="A525" s="33"/>
      <c r="B525" s="4" t="s">
        <v>479</v>
      </c>
      <c r="C525" s="69">
        <v>15</v>
      </c>
      <c r="D525" s="1" t="s">
        <v>136</v>
      </c>
      <c r="E525" s="20">
        <v>100000</v>
      </c>
      <c r="F525" s="18">
        <f t="shared" si="36"/>
        <v>1500000</v>
      </c>
      <c r="G525" s="7">
        <v>15</v>
      </c>
      <c r="H525" s="1" t="s">
        <v>136</v>
      </c>
      <c r="I525" s="20">
        <v>100000</v>
      </c>
      <c r="J525" s="5">
        <f t="shared" si="34"/>
        <v>1500000</v>
      </c>
      <c r="K525" s="34">
        <f t="shared" si="35"/>
        <v>0</v>
      </c>
      <c r="L525" s="60"/>
    </row>
    <row r="526" spans="1:12" x14ac:dyDescent="0.2">
      <c r="A526" s="33"/>
      <c r="B526" s="4" t="s">
        <v>480</v>
      </c>
      <c r="C526" s="69">
        <v>1</v>
      </c>
      <c r="D526" s="1" t="s">
        <v>124</v>
      </c>
      <c r="E526" s="20">
        <v>3000000</v>
      </c>
      <c r="F526" s="18">
        <f t="shared" si="36"/>
        <v>3000000</v>
      </c>
      <c r="G526" s="7">
        <v>1</v>
      </c>
      <c r="H526" s="1" t="s">
        <v>124</v>
      </c>
      <c r="I526" s="20">
        <v>1500000</v>
      </c>
      <c r="J526" s="5">
        <f t="shared" si="34"/>
        <v>1500000</v>
      </c>
      <c r="K526" s="34">
        <f t="shared" si="35"/>
        <v>-1500000</v>
      </c>
      <c r="L526" s="60"/>
    </row>
    <row r="527" spans="1:12" x14ac:dyDescent="0.2">
      <c r="A527" s="33"/>
      <c r="B527" s="4" t="s">
        <v>481</v>
      </c>
      <c r="C527" s="69">
        <v>1</v>
      </c>
      <c r="D527" s="1" t="s">
        <v>124</v>
      </c>
      <c r="E527" s="20">
        <v>1500000</v>
      </c>
      <c r="F527" s="18">
        <f t="shared" ref="F527:F603" si="41">E527*C527</f>
        <v>1500000</v>
      </c>
      <c r="G527" s="7">
        <v>1</v>
      </c>
      <c r="H527" s="1" t="s">
        <v>124</v>
      </c>
      <c r="I527" s="20">
        <v>1500000</v>
      </c>
      <c r="J527" s="5">
        <f t="shared" ref="J527:J603" si="42">I527*G527</f>
        <v>1500000</v>
      </c>
      <c r="K527" s="34">
        <f t="shared" ref="K527:K603" si="43">J527-F527</f>
        <v>0</v>
      </c>
      <c r="L527" s="60"/>
    </row>
    <row r="528" spans="1:12" x14ac:dyDescent="0.2">
      <c r="A528" s="33"/>
      <c r="B528" s="4" t="s">
        <v>482</v>
      </c>
      <c r="C528" s="69">
        <v>1</v>
      </c>
      <c r="D528" s="1" t="s">
        <v>112</v>
      </c>
      <c r="E528" s="20">
        <v>5000000</v>
      </c>
      <c r="F528" s="18">
        <f t="shared" si="41"/>
        <v>5000000</v>
      </c>
      <c r="G528" s="7">
        <v>1</v>
      </c>
      <c r="H528" s="1" t="s">
        <v>112</v>
      </c>
      <c r="I528" s="20">
        <v>3000000</v>
      </c>
      <c r="J528" s="5">
        <f t="shared" si="42"/>
        <v>3000000</v>
      </c>
      <c r="K528" s="34">
        <f t="shared" si="43"/>
        <v>-2000000</v>
      </c>
      <c r="L528" s="60"/>
    </row>
    <row r="529" spans="1:15" x14ac:dyDescent="0.2">
      <c r="A529" s="33"/>
      <c r="B529" s="4" t="s">
        <v>669</v>
      </c>
      <c r="C529" s="69">
        <v>7</v>
      </c>
      <c r="D529" s="1" t="s">
        <v>136</v>
      </c>
      <c r="E529" s="20">
        <v>500000</v>
      </c>
      <c r="F529" s="18">
        <f t="shared" si="41"/>
        <v>3500000</v>
      </c>
      <c r="G529" s="7">
        <v>0</v>
      </c>
      <c r="H529" s="1" t="s">
        <v>136</v>
      </c>
      <c r="I529" s="20">
        <v>500000</v>
      </c>
      <c r="J529" s="5">
        <f t="shared" si="42"/>
        <v>0</v>
      </c>
      <c r="K529" s="34">
        <f t="shared" si="43"/>
        <v>-3500000</v>
      </c>
      <c r="L529" s="60"/>
    </row>
    <row r="530" spans="1:15" x14ac:dyDescent="0.2">
      <c r="A530" s="35" t="s">
        <v>137</v>
      </c>
      <c r="B530" s="2" t="s">
        <v>52</v>
      </c>
      <c r="C530" s="70"/>
      <c r="D530" s="1"/>
      <c r="E530" s="9"/>
      <c r="F530" s="19">
        <f>SUM(F531)</f>
        <v>20000000</v>
      </c>
      <c r="G530" s="21"/>
      <c r="H530" s="21"/>
      <c r="I530" s="19"/>
      <c r="J530" s="19">
        <f>SUM(J531)</f>
        <v>30000000</v>
      </c>
      <c r="K530" s="36">
        <f>SUM(K531)</f>
        <v>10000000</v>
      </c>
      <c r="L530" s="60"/>
    </row>
    <row r="531" spans="1:15" x14ac:dyDescent="0.2">
      <c r="A531" s="33"/>
      <c r="B531" s="4" t="s">
        <v>483</v>
      </c>
      <c r="C531" s="69">
        <v>1</v>
      </c>
      <c r="D531" s="1" t="s">
        <v>124</v>
      </c>
      <c r="E531" s="20">
        <v>20000000</v>
      </c>
      <c r="F531" s="18">
        <f t="shared" si="41"/>
        <v>20000000</v>
      </c>
      <c r="G531" s="7">
        <v>1</v>
      </c>
      <c r="H531" s="1" t="s">
        <v>124</v>
      </c>
      <c r="I531" s="20">
        <v>30000000</v>
      </c>
      <c r="J531" s="5">
        <f t="shared" si="42"/>
        <v>30000000</v>
      </c>
      <c r="K531" s="34">
        <f t="shared" si="43"/>
        <v>10000000</v>
      </c>
      <c r="L531" s="60"/>
    </row>
    <row r="532" spans="1:15" x14ac:dyDescent="0.2">
      <c r="A532" s="35" t="s">
        <v>138</v>
      </c>
      <c r="B532" s="2" t="s">
        <v>53</v>
      </c>
      <c r="C532" s="70"/>
      <c r="D532" s="1"/>
      <c r="E532" s="9"/>
      <c r="F532" s="19">
        <f>SUM(F533)</f>
        <v>8730000000</v>
      </c>
      <c r="G532" s="21"/>
      <c r="H532" s="21"/>
      <c r="I532" s="19"/>
      <c r="J532" s="19">
        <f>SUM(J533:J537)</f>
        <v>10432801000</v>
      </c>
      <c r="K532" s="36">
        <f>SUM(K533:K537)</f>
        <v>1702801000</v>
      </c>
      <c r="L532" s="60"/>
      <c r="M532" s="63">
        <v>704000000</v>
      </c>
      <c r="N532" s="16">
        <v>2</v>
      </c>
      <c r="O532" s="60">
        <f>M532*N532</f>
        <v>1408000000</v>
      </c>
    </row>
    <row r="533" spans="1:15" x14ac:dyDescent="0.2">
      <c r="A533" s="33"/>
      <c r="B533" s="4" t="s">
        <v>612</v>
      </c>
      <c r="C533" s="69">
        <v>9</v>
      </c>
      <c r="D533" s="1" t="s">
        <v>78</v>
      </c>
      <c r="E533" s="20">
        <v>970000000</v>
      </c>
      <c r="F533" s="18">
        <f t="shared" si="41"/>
        <v>8730000000</v>
      </c>
      <c r="G533" s="7">
        <v>5</v>
      </c>
      <c r="H533" s="1" t="s">
        <v>78</v>
      </c>
      <c r="I533" s="20">
        <v>960000000</v>
      </c>
      <c r="J533" s="5">
        <f t="shared" si="42"/>
        <v>4800000000</v>
      </c>
      <c r="K533" s="34">
        <f>J533-F533</f>
        <v>-3930000000</v>
      </c>
      <c r="L533" s="60"/>
      <c r="M533" s="63">
        <v>629322000</v>
      </c>
      <c r="N533" s="16">
        <v>5</v>
      </c>
      <c r="O533" s="60">
        <f>M533*N533</f>
        <v>3146610000</v>
      </c>
    </row>
    <row r="534" spans="1:15" x14ac:dyDescent="0.2">
      <c r="A534" s="33"/>
      <c r="B534" s="4" t="s">
        <v>672</v>
      </c>
      <c r="C534" s="69"/>
      <c r="D534" s="1"/>
      <c r="E534" s="20"/>
      <c r="F534" s="18"/>
      <c r="G534" s="7">
        <v>7</v>
      </c>
      <c r="H534" s="1" t="s">
        <v>78</v>
      </c>
      <c r="I534" s="20">
        <v>665400000</v>
      </c>
      <c r="J534" s="5">
        <f t="shared" si="42"/>
        <v>4657800000</v>
      </c>
      <c r="K534" s="34">
        <f t="shared" ref="K534:K537" si="44">J534-F534</f>
        <v>4657800000</v>
      </c>
      <c r="L534" s="60"/>
      <c r="M534" s="63">
        <f>O534/N534</f>
        <v>650658571.42857146</v>
      </c>
      <c r="N534" s="16">
        <v>7</v>
      </c>
      <c r="O534" s="60">
        <f>SUM(O532:O533)</f>
        <v>4554610000</v>
      </c>
    </row>
    <row r="535" spans="1:15" x14ac:dyDescent="0.2">
      <c r="A535" s="33"/>
      <c r="B535" s="4" t="s">
        <v>673</v>
      </c>
      <c r="C535" s="69"/>
      <c r="D535" s="1"/>
      <c r="E535" s="20"/>
      <c r="F535" s="18"/>
      <c r="G535" s="7">
        <v>1</v>
      </c>
      <c r="H535" s="1" t="s">
        <v>78</v>
      </c>
      <c r="I535" s="20">
        <v>972457000</v>
      </c>
      <c r="J535" s="5">
        <f t="shared" si="42"/>
        <v>972457000</v>
      </c>
      <c r="K535" s="34">
        <f t="shared" si="44"/>
        <v>972457000</v>
      </c>
      <c r="L535" s="60"/>
      <c r="M535" s="63"/>
      <c r="O535" s="60"/>
    </row>
    <row r="536" spans="1:15" ht="22.5" x14ac:dyDescent="0.2">
      <c r="A536" s="33"/>
      <c r="B536" s="4" t="s">
        <v>671</v>
      </c>
      <c r="C536" s="69"/>
      <c r="D536" s="1"/>
      <c r="E536" s="20"/>
      <c r="F536" s="18"/>
      <c r="G536" s="7">
        <v>12</v>
      </c>
      <c r="H536" s="1" t="s">
        <v>74</v>
      </c>
      <c r="I536" s="20">
        <v>105000</v>
      </c>
      <c r="J536" s="5">
        <f t="shared" si="42"/>
        <v>1260000</v>
      </c>
      <c r="K536" s="34">
        <f t="shared" si="44"/>
        <v>1260000</v>
      </c>
      <c r="L536" s="60"/>
    </row>
    <row r="537" spans="1:15" x14ac:dyDescent="0.2">
      <c r="A537" s="33"/>
      <c r="B537" s="4" t="s">
        <v>670</v>
      </c>
      <c r="C537" s="69"/>
      <c r="D537" s="1"/>
      <c r="E537" s="20"/>
      <c r="F537" s="18"/>
      <c r="G537" s="7">
        <v>12</v>
      </c>
      <c r="H537" s="1" t="s">
        <v>74</v>
      </c>
      <c r="I537" s="20">
        <v>107000</v>
      </c>
      <c r="J537" s="5">
        <f t="shared" si="42"/>
        <v>1284000</v>
      </c>
      <c r="K537" s="34">
        <f t="shared" si="44"/>
        <v>1284000</v>
      </c>
      <c r="L537" s="60"/>
    </row>
    <row r="538" spans="1:15" x14ac:dyDescent="0.2">
      <c r="A538" s="35" t="s">
        <v>697</v>
      </c>
      <c r="B538" s="6" t="s">
        <v>698</v>
      </c>
      <c r="C538" s="70"/>
      <c r="D538" s="1"/>
      <c r="E538" s="9"/>
      <c r="F538" s="19">
        <f>SUM(F539:F564)</f>
        <v>95400000</v>
      </c>
      <c r="G538" s="21"/>
      <c r="H538" s="21"/>
      <c r="I538" s="19"/>
      <c r="J538" s="19">
        <f>SUM(J539:J564)</f>
        <v>95400000</v>
      </c>
      <c r="K538" s="36">
        <f>SUM(K539:K564)</f>
        <v>0</v>
      </c>
      <c r="L538" s="60">
        <v>190800000</v>
      </c>
      <c r="M538" s="16">
        <v>85740000</v>
      </c>
    </row>
    <row r="539" spans="1:15" x14ac:dyDescent="0.2">
      <c r="A539" s="33"/>
      <c r="B539" s="6" t="s">
        <v>504</v>
      </c>
      <c r="C539" s="69">
        <v>6</v>
      </c>
      <c r="D539" s="1" t="s">
        <v>74</v>
      </c>
      <c r="E539" s="20">
        <v>600000</v>
      </c>
      <c r="F539" s="18">
        <f t="shared" ref="F539:F564" si="45">E539*C539</f>
        <v>3600000</v>
      </c>
      <c r="G539" s="69">
        <v>6</v>
      </c>
      <c r="H539" s="1" t="s">
        <v>74</v>
      </c>
      <c r="I539" s="20">
        <v>600000</v>
      </c>
      <c r="J539" s="5">
        <f t="shared" ref="J539:J564" si="46">I539*G539</f>
        <v>3600000</v>
      </c>
      <c r="K539" s="34">
        <f>J539-F539</f>
        <v>0</v>
      </c>
      <c r="L539" s="60"/>
    </row>
    <row r="540" spans="1:15" x14ac:dyDescent="0.2">
      <c r="A540" s="33"/>
      <c r="B540" s="6" t="s">
        <v>505</v>
      </c>
      <c r="C540" s="69">
        <v>12</v>
      </c>
      <c r="D540" s="1" t="s">
        <v>74</v>
      </c>
      <c r="E540" s="20">
        <v>400000</v>
      </c>
      <c r="F540" s="18">
        <f t="shared" si="45"/>
        <v>4800000</v>
      </c>
      <c r="G540" s="69">
        <v>12</v>
      </c>
      <c r="H540" s="1" t="s">
        <v>74</v>
      </c>
      <c r="I540" s="20">
        <v>400000</v>
      </c>
      <c r="J540" s="5">
        <f t="shared" si="46"/>
        <v>4800000</v>
      </c>
      <c r="K540" s="34">
        <f>J540-F540</f>
        <v>0</v>
      </c>
      <c r="L540" s="60"/>
    </row>
    <row r="541" spans="1:15" x14ac:dyDescent="0.2">
      <c r="A541" s="33"/>
      <c r="B541" s="6" t="s">
        <v>694</v>
      </c>
      <c r="C541" s="69">
        <v>6</v>
      </c>
      <c r="D541" s="1" t="s">
        <v>74</v>
      </c>
      <c r="E541" s="20">
        <v>650000</v>
      </c>
      <c r="F541" s="18">
        <f t="shared" si="45"/>
        <v>3900000</v>
      </c>
      <c r="G541" s="69">
        <v>6</v>
      </c>
      <c r="H541" s="1" t="s">
        <v>74</v>
      </c>
      <c r="I541" s="20">
        <v>650000</v>
      </c>
      <c r="J541" s="5">
        <f t="shared" si="46"/>
        <v>3900000</v>
      </c>
      <c r="K541" s="34">
        <f>J541-F541</f>
        <v>0</v>
      </c>
      <c r="L541" s="60"/>
    </row>
    <row r="542" spans="1:15" x14ac:dyDescent="0.2">
      <c r="A542" s="33"/>
      <c r="B542" s="6" t="s">
        <v>506</v>
      </c>
      <c r="C542" s="69">
        <v>6</v>
      </c>
      <c r="D542" s="1" t="s">
        <v>74</v>
      </c>
      <c r="E542" s="20">
        <v>500000</v>
      </c>
      <c r="F542" s="18">
        <f t="shared" si="45"/>
        <v>3000000</v>
      </c>
      <c r="G542" s="69">
        <v>6</v>
      </c>
      <c r="H542" s="1" t="s">
        <v>74</v>
      </c>
      <c r="I542" s="20">
        <v>500000</v>
      </c>
      <c r="J542" s="5">
        <f t="shared" si="46"/>
        <v>3000000</v>
      </c>
      <c r="K542" s="34">
        <f>J542-F542</f>
        <v>0</v>
      </c>
      <c r="L542" s="60"/>
    </row>
    <row r="543" spans="1:15" x14ac:dyDescent="0.2">
      <c r="A543" s="33"/>
      <c r="B543" s="6" t="s">
        <v>695</v>
      </c>
      <c r="C543" s="69">
        <v>6</v>
      </c>
      <c r="D543" s="1" t="s">
        <v>74</v>
      </c>
      <c r="E543" s="20">
        <v>1360000</v>
      </c>
      <c r="F543" s="18">
        <f t="shared" si="45"/>
        <v>8160000</v>
      </c>
      <c r="G543" s="69">
        <v>6</v>
      </c>
      <c r="H543" s="1" t="s">
        <v>74</v>
      </c>
      <c r="I543" s="20">
        <v>1360000</v>
      </c>
      <c r="J543" s="5">
        <f t="shared" si="46"/>
        <v>8160000</v>
      </c>
      <c r="K543" s="34"/>
      <c r="L543" s="60"/>
    </row>
    <row r="544" spans="1:15" x14ac:dyDescent="0.2">
      <c r="A544" s="33"/>
      <c r="B544" s="6" t="s">
        <v>696</v>
      </c>
      <c r="C544" s="69">
        <v>6</v>
      </c>
      <c r="D544" s="1" t="s">
        <v>74</v>
      </c>
      <c r="E544" s="20">
        <v>250000</v>
      </c>
      <c r="F544" s="18">
        <f t="shared" si="45"/>
        <v>1500000</v>
      </c>
      <c r="G544" s="69">
        <v>6</v>
      </c>
      <c r="H544" s="1" t="s">
        <v>74</v>
      </c>
      <c r="I544" s="20">
        <v>250000</v>
      </c>
      <c r="J544" s="5">
        <f t="shared" si="46"/>
        <v>1500000</v>
      </c>
      <c r="K544" s="34"/>
      <c r="L544" s="60"/>
    </row>
    <row r="545" spans="1:12" x14ac:dyDescent="0.2">
      <c r="A545" s="33"/>
      <c r="B545" s="6" t="s">
        <v>507</v>
      </c>
      <c r="C545" s="69">
        <v>6</v>
      </c>
      <c r="D545" s="1" t="s">
        <v>74</v>
      </c>
      <c r="E545" s="20">
        <v>200000</v>
      </c>
      <c r="F545" s="18">
        <f t="shared" si="45"/>
        <v>1200000</v>
      </c>
      <c r="G545" s="69">
        <v>6</v>
      </c>
      <c r="H545" s="1" t="s">
        <v>74</v>
      </c>
      <c r="I545" s="20">
        <v>200000</v>
      </c>
      <c r="J545" s="5">
        <f t="shared" si="46"/>
        <v>1200000</v>
      </c>
      <c r="K545" s="34">
        <f t="shared" ref="K545:K564" si="47">J545-F545</f>
        <v>0</v>
      </c>
      <c r="L545" s="60"/>
    </row>
    <row r="546" spans="1:12" ht="22.5" x14ac:dyDescent="0.2">
      <c r="A546" s="33"/>
      <c r="B546" s="6" t="s">
        <v>508</v>
      </c>
      <c r="C546" s="69">
        <v>6</v>
      </c>
      <c r="D546" s="1" t="s">
        <v>74</v>
      </c>
      <c r="E546" s="20">
        <v>125000</v>
      </c>
      <c r="F546" s="18">
        <f t="shared" si="45"/>
        <v>750000</v>
      </c>
      <c r="G546" s="69">
        <v>6</v>
      </c>
      <c r="H546" s="1" t="s">
        <v>74</v>
      </c>
      <c r="I546" s="20">
        <v>125000</v>
      </c>
      <c r="J546" s="5">
        <f t="shared" si="46"/>
        <v>750000</v>
      </c>
      <c r="K546" s="34">
        <f t="shared" si="47"/>
        <v>0</v>
      </c>
      <c r="L546" s="60"/>
    </row>
    <row r="547" spans="1:12" x14ac:dyDescent="0.2">
      <c r="A547" s="33"/>
      <c r="B547" s="6" t="s">
        <v>509</v>
      </c>
      <c r="C547" s="69">
        <v>6</v>
      </c>
      <c r="D547" s="1" t="s">
        <v>74</v>
      </c>
      <c r="E547" s="20">
        <v>250000</v>
      </c>
      <c r="F547" s="18">
        <f t="shared" si="45"/>
        <v>1500000</v>
      </c>
      <c r="G547" s="69">
        <v>6</v>
      </c>
      <c r="H547" s="1" t="s">
        <v>74</v>
      </c>
      <c r="I547" s="20">
        <v>250000</v>
      </c>
      <c r="J547" s="5">
        <f t="shared" si="46"/>
        <v>1500000</v>
      </c>
      <c r="K547" s="34">
        <f t="shared" si="47"/>
        <v>0</v>
      </c>
      <c r="L547" s="60"/>
    </row>
    <row r="548" spans="1:12" ht="22.5" x14ac:dyDescent="0.2">
      <c r="A548" s="33"/>
      <c r="B548" s="4" t="s">
        <v>510</v>
      </c>
      <c r="C548" s="69">
        <v>6</v>
      </c>
      <c r="D548" s="1" t="s">
        <v>74</v>
      </c>
      <c r="E548" s="20">
        <v>125000</v>
      </c>
      <c r="F548" s="18">
        <f t="shared" si="45"/>
        <v>750000</v>
      </c>
      <c r="G548" s="69">
        <v>6</v>
      </c>
      <c r="H548" s="1" t="s">
        <v>74</v>
      </c>
      <c r="I548" s="20">
        <v>125000</v>
      </c>
      <c r="J548" s="5">
        <f t="shared" si="46"/>
        <v>750000</v>
      </c>
      <c r="K548" s="34">
        <f t="shared" si="47"/>
        <v>0</v>
      </c>
      <c r="L548" s="60"/>
    </row>
    <row r="549" spans="1:12" ht="14.25" customHeight="1" x14ac:dyDescent="0.2">
      <c r="A549" s="33"/>
      <c r="B549" s="4" t="s">
        <v>511</v>
      </c>
      <c r="C549" s="69">
        <v>6</v>
      </c>
      <c r="D549" s="1" t="s">
        <v>74</v>
      </c>
      <c r="E549" s="20">
        <v>300000</v>
      </c>
      <c r="F549" s="18">
        <f t="shared" si="45"/>
        <v>1800000</v>
      </c>
      <c r="G549" s="69">
        <v>6</v>
      </c>
      <c r="H549" s="1" t="s">
        <v>74</v>
      </c>
      <c r="I549" s="20">
        <v>300000</v>
      </c>
      <c r="J549" s="5">
        <f t="shared" si="46"/>
        <v>1800000</v>
      </c>
      <c r="K549" s="34">
        <f t="shared" si="47"/>
        <v>0</v>
      </c>
      <c r="L549" s="60"/>
    </row>
    <row r="550" spans="1:12" ht="14.25" customHeight="1" x14ac:dyDescent="0.2">
      <c r="A550" s="33"/>
      <c r="B550" s="4" t="s">
        <v>512</v>
      </c>
      <c r="C550" s="69">
        <v>6</v>
      </c>
      <c r="D550" s="1" t="s">
        <v>74</v>
      </c>
      <c r="E550" s="20">
        <v>400000</v>
      </c>
      <c r="F550" s="18">
        <f t="shared" si="45"/>
        <v>2400000</v>
      </c>
      <c r="G550" s="69">
        <v>6</v>
      </c>
      <c r="H550" s="1" t="s">
        <v>74</v>
      </c>
      <c r="I550" s="20">
        <v>400000</v>
      </c>
      <c r="J550" s="5">
        <f t="shared" si="46"/>
        <v>2400000</v>
      </c>
      <c r="K550" s="34">
        <f t="shared" si="47"/>
        <v>0</v>
      </c>
      <c r="L550" s="60"/>
    </row>
    <row r="551" spans="1:12" ht="14.25" customHeight="1" x14ac:dyDescent="0.2">
      <c r="A551" s="33"/>
      <c r="B551" s="4" t="s">
        <v>513</v>
      </c>
      <c r="C551" s="69">
        <v>6</v>
      </c>
      <c r="D551" s="1" t="s">
        <v>74</v>
      </c>
      <c r="E551" s="20">
        <v>200000</v>
      </c>
      <c r="F551" s="18">
        <f t="shared" si="45"/>
        <v>1200000</v>
      </c>
      <c r="G551" s="69">
        <v>6</v>
      </c>
      <c r="H551" s="1" t="s">
        <v>74</v>
      </c>
      <c r="I551" s="20">
        <v>200000</v>
      </c>
      <c r="J551" s="5">
        <f t="shared" si="46"/>
        <v>1200000</v>
      </c>
      <c r="K551" s="34">
        <f t="shared" si="47"/>
        <v>0</v>
      </c>
      <c r="L551" s="60"/>
    </row>
    <row r="552" spans="1:12" ht="14.25" customHeight="1" x14ac:dyDescent="0.2">
      <c r="A552" s="33"/>
      <c r="B552" s="4" t="s">
        <v>514</v>
      </c>
      <c r="C552" s="69">
        <v>6</v>
      </c>
      <c r="D552" s="1" t="s">
        <v>74</v>
      </c>
      <c r="E552" s="20">
        <v>200000</v>
      </c>
      <c r="F552" s="18">
        <f t="shared" si="45"/>
        <v>1200000</v>
      </c>
      <c r="G552" s="69">
        <v>6</v>
      </c>
      <c r="H552" s="1" t="s">
        <v>74</v>
      </c>
      <c r="I552" s="20">
        <v>200000</v>
      </c>
      <c r="J552" s="5">
        <f t="shared" si="46"/>
        <v>1200000</v>
      </c>
      <c r="K552" s="34">
        <f t="shared" si="47"/>
        <v>0</v>
      </c>
      <c r="L552" s="60"/>
    </row>
    <row r="553" spans="1:12" ht="14.25" customHeight="1" x14ac:dyDescent="0.2">
      <c r="A553" s="33"/>
      <c r="B553" s="4" t="s">
        <v>515</v>
      </c>
      <c r="C553" s="69">
        <v>6</v>
      </c>
      <c r="D553" s="1" t="s">
        <v>74</v>
      </c>
      <c r="E553" s="20">
        <v>350000</v>
      </c>
      <c r="F553" s="18">
        <f t="shared" si="45"/>
        <v>2100000</v>
      </c>
      <c r="G553" s="69">
        <v>6</v>
      </c>
      <c r="H553" s="1" t="s">
        <v>74</v>
      </c>
      <c r="I553" s="20">
        <v>350000</v>
      </c>
      <c r="J553" s="5">
        <f t="shared" si="46"/>
        <v>2100000</v>
      </c>
      <c r="K553" s="34">
        <f t="shared" si="47"/>
        <v>0</v>
      </c>
      <c r="L553" s="60"/>
    </row>
    <row r="554" spans="1:12" ht="22.5" x14ac:dyDescent="0.2">
      <c r="A554" s="33"/>
      <c r="B554" s="4" t="s">
        <v>516</v>
      </c>
      <c r="C554" s="69">
        <v>6</v>
      </c>
      <c r="D554" s="1" t="s">
        <v>74</v>
      </c>
      <c r="E554" s="20">
        <v>350000</v>
      </c>
      <c r="F554" s="18">
        <f t="shared" si="45"/>
        <v>2100000</v>
      </c>
      <c r="G554" s="69">
        <v>6</v>
      </c>
      <c r="H554" s="1" t="s">
        <v>74</v>
      </c>
      <c r="I554" s="20">
        <v>350000</v>
      </c>
      <c r="J554" s="5">
        <f t="shared" si="46"/>
        <v>2100000</v>
      </c>
      <c r="K554" s="34">
        <f t="shared" si="47"/>
        <v>0</v>
      </c>
      <c r="L554" s="60"/>
    </row>
    <row r="555" spans="1:12" ht="15" customHeight="1" x14ac:dyDescent="0.2">
      <c r="A555" s="33"/>
      <c r="B555" s="4" t="s">
        <v>517</v>
      </c>
      <c r="C555" s="69">
        <v>12</v>
      </c>
      <c r="D555" s="1" t="s">
        <v>74</v>
      </c>
      <c r="E555" s="20">
        <v>400000</v>
      </c>
      <c r="F555" s="18">
        <f t="shared" si="45"/>
        <v>4800000</v>
      </c>
      <c r="G555" s="69">
        <v>12</v>
      </c>
      <c r="H555" s="1" t="s">
        <v>74</v>
      </c>
      <c r="I555" s="20">
        <v>400000</v>
      </c>
      <c r="J555" s="5">
        <f t="shared" si="46"/>
        <v>4800000</v>
      </c>
      <c r="K555" s="34">
        <f t="shared" si="47"/>
        <v>0</v>
      </c>
      <c r="L555" s="60"/>
    </row>
    <row r="556" spans="1:12" x14ac:dyDescent="0.2">
      <c r="A556" s="33"/>
      <c r="B556" s="4" t="s">
        <v>518</v>
      </c>
      <c r="C556" s="69">
        <v>18</v>
      </c>
      <c r="D556" s="1" t="s">
        <v>74</v>
      </c>
      <c r="E556" s="20">
        <v>150000</v>
      </c>
      <c r="F556" s="18">
        <f t="shared" si="45"/>
        <v>2700000</v>
      </c>
      <c r="G556" s="69">
        <v>18</v>
      </c>
      <c r="H556" s="1" t="s">
        <v>74</v>
      </c>
      <c r="I556" s="20">
        <v>150000</v>
      </c>
      <c r="J556" s="5">
        <f t="shared" si="46"/>
        <v>2700000</v>
      </c>
      <c r="K556" s="34">
        <f t="shared" si="47"/>
        <v>0</v>
      </c>
      <c r="L556" s="60"/>
    </row>
    <row r="557" spans="1:12" x14ac:dyDescent="0.2">
      <c r="A557" s="33"/>
      <c r="B557" s="4" t="s">
        <v>519</v>
      </c>
      <c r="C557" s="69">
        <v>6</v>
      </c>
      <c r="D557" s="1" t="s">
        <v>74</v>
      </c>
      <c r="E557" s="20">
        <v>2000000</v>
      </c>
      <c r="F557" s="18">
        <f t="shared" si="45"/>
        <v>12000000</v>
      </c>
      <c r="G557" s="69">
        <v>6</v>
      </c>
      <c r="H557" s="1" t="s">
        <v>74</v>
      </c>
      <c r="I557" s="20">
        <v>2000000</v>
      </c>
      <c r="J557" s="5">
        <f t="shared" si="46"/>
        <v>12000000</v>
      </c>
      <c r="K557" s="34">
        <f t="shared" si="47"/>
        <v>0</v>
      </c>
      <c r="L557" s="60"/>
    </row>
    <row r="558" spans="1:12" x14ac:dyDescent="0.2">
      <c r="A558" s="33"/>
      <c r="B558" s="4" t="s">
        <v>520</v>
      </c>
      <c r="C558" s="69">
        <v>6</v>
      </c>
      <c r="D558" s="1" t="s">
        <v>74</v>
      </c>
      <c r="E558" s="20">
        <v>250000</v>
      </c>
      <c r="F558" s="18">
        <f t="shared" si="45"/>
        <v>1500000</v>
      </c>
      <c r="G558" s="69">
        <v>6</v>
      </c>
      <c r="H558" s="1" t="s">
        <v>74</v>
      </c>
      <c r="I558" s="20">
        <v>250000</v>
      </c>
      <c r="J558" s="5">
        <f t="shared" si="46"/>
        <v>1500000</v>
      </c>
      <c r="K558" s="34">
        <f t="shared" si="47"/>
        <v>0</v>
      </c>
      <c r="L558" s="60"/>
    </row>
    <row r="559" spans="1:12" x14ac:dyDescent="0.2">
      <c r="A559" s="33"/>
      <c r="B559" s="4" t="s">
        <v>521</v>
      </c>
      <c r="C559" s="69">
        <v>6</v>
      </c>
      <c r="D559" s="1" t="s">
        <v>74</v>
      </c>
      <c r="E559" s="20">
        <v>700000</v>
      </c>
      <c r="F559" s="18">
        <f t="shared" si="45"/>
        <v>4200000</v>
      </c>
      <c r="G559" s="69">
        <v>6</v>
      </c>
      <c r="H559" s="1" t="s">
        <v>74</v>
      </c>
      <c r="I559" s="20">
        <v>700000</v>
      </c>
      <c r="J559" s="5">
        <f t="shared" si="46"/>
        <v>4200000</v>
      </c>
      <c r="K559" s="34">
        <f t="shared" si="47"/>
        <v>0</v>
      </c>
      <c r="L559" s="60"/>
    </row>
    <row r="560" spans="1:12" x14ac:dyDescent="0.2">
      <c r="A560" s="33"/>
      <c r="B560" s="4" t="s">
        <v>522</v>
      </c>
      <c r="C560" s="69">
        <v>6</v>
      </c>
      <c r="D560" s="1" t="s">
        <v>74</v>
      </c>
      <c r="E560" s="20">
        <v>640000</v>
      </c>
      <c r="F560" s="18">
        <f t="shared" si="45"/>
        <v>3840000</v>
      </c>
      <c r="G560" s="69">
        <v>6</v>
      </c>
      <c r="H560" s="1" t="s">
        <v>74</v>
      </c>
      <c r="I560" s="20">
        <v>640000</v>
      </c>
      <c r="J560" s="5">
        <f t="shared" si="46"/>
        <v>3840000</v>
      </c>
      <c r="K560" s="34">
        <f t="shared" si="47"/>
        <v>0</v>
      </c>
      <c r="L560" s="60"/>
    </row>
    <row r="561" spans="1:12" x14ac:dyDescent="0.2">
      <c r="A561" s="33"/>
      <c r="B561" s="4" t="s">
        <v>523</v>
      </c>
      <c r="C561" s="69">
        <v>6</v>
      </c>
      <c r="D561" s="1" t="s">
        <v>74</v>
      </c>
      <c r="E561" s="20">
        <v>1040000</v>
      </c>
      <c r="F561" s="18">
        <f t="shared" si="45"/>
        <v>6240000</v>
      </c>
      <c r="G561" s="69">
        <v>6</v>
      </c>
      <c r="H561" s="1" t="s">
        <v>74</v>
      </c>
      <c r="I561" s="20">
        <v>1040000</v>
      </c>
      <c r="J561" s="5">
        <f t="shared" si="46"/>
        <v>6240000</v>
      </c>
      <c r="K561" s="34">
        <f t="shared" si="47"/>
        <v>0</v>
      </c>
      <c r="L561" s="60"/>
    </row>
    <row r="562" spans="1:12" x14ac:dyDescent="0.2">
      <c r="A562" s="33"/>
      <c r="B562" s="4" t="s">
        <v>524</v>
      </c>
      <c r="C562" s="69">
        <v>6</v>
      </c>
      <c r="D562" s="1" t="s">
        <v>74</v>
      </c>
      <c r="E562" s="20">
        <v>1360000</v>
      </c>
      <c r="F562" s="18">
        <f t="shared" si="45"/>
        <v>8160000</v>
      </c>
      <c r="G562" s="69">
        <v>6</v>
      </c>
      <c r="H562" s="1" t="s">
        <v>74</v>
      </c>
      <c r="I562" s="20">
        <v>1360000</v>
      </c>
      <c r="J562" s="5">
        <f t="shared" si="46"/>
        <v>8160000</v>
      </c>
      <c r="K562" s="34">
        <f t="shared" si="47"/>
        <v>0</v>
      </c>
      <c r="L562" s="60"/>
    </row>
    <row r="563" spans="1:12" x14ac:dyDescent="0.2">
      <c r="A563" s="33"/>
      <c r="B563" s="4" t="s">
        <v>525</v>
      </c>
      <c r="C563" s="69">
        <v>6</v>
      </c>
      <c r="D563" s="1" t="s">
        <v>74</v>
      </c>
      <c r="E563" s="20">
        <v>480000</v>
      </c>
      <c r="F563" s="18">
        <f t="shared" si="45"/>
        <v>2880000</v>
      </c>
      <c r="G563" s="69">
        <v>6</v>
      </c>
      <c r="H563" s="1" t="s">
        <v>74</v>
      </c>
      <c r="I563" s="20">
        <v>480000</v>
      </c>
      <c r="J563" s="5">
        <f t="shared" si="46"/>
        <v>2880000</v>
      </c>
      <c r="K563" s="34">
        <f t="shared" si="47"/>
        <v>0</v>
      </c>
      <c r="L563" s="60"/>
    </row>
    <row r="564" spans="1:12" x14ac:dyDescent="0.2">
      <c r="A564" s="33"/>
      <c r="B564" s="4" t="s">
        <v>526</v>
      </c>
      <c r="C564" s="69">
        <v>6</v>
      </c>
      <c r="D564" s="1" t="s">
        <v>74</v>
      </c>
      <c r="E564" s="20">
        <v>1520000</v>
      </c>
      <c r="F564" s="18">
        <f t="shared" si="45"/>
        <v>9120000</v>
      </c>
      <c r="G564" s="69">
        <v>6</v>
      </c>
      <c r="H564" s="1" t="s">
        <v>74</v>
      </c>
      <c r="I564" s="20">
        <v>1520000</v>
      </c>
      <c r="J564" s="5">
        <f t="shared" si="46"/>
        <v>9120000</v>
      </c>
      <c r="K564" s="34">
        <f t="shared" si="47"/>
        <v>0</v>
      </c>
      <c r="L564" s="60"/>
    </row>
    <row r="565" spans="1:12" ht="18" customHeight="1" x14ac:dyDescent="0.2">
      <c r="A565" s="35" t="s">
        <v>699</v>
      </c>
      <c r="B565" s="2" t="s">
        <v>700</v>
      </c>
      <c r="C565" s="70"/>
      <c r="D565" s="1"/>
      <c r="E565" s="9"/>
      <c r="F565" s="19">
        <f>SUM(F566:F576)</f>
        <v>11300000</v>
      </c>
      <c r="G565" s="21"/>
      <c r="H565" s="21"/>
      <c r="I565" s="19"/>
      <c r="J565" s="19">
        <f>SUM(J566:J576)</f>
        <v>13700000</v>
      </c>
      <c r="K565" s="36">
        <f>SUM(K566:K576)</f>
        <v>2400000</v>
      </c>
      <c r="L565" s="60"/>
    </row>
    <row r="566" spans="1:12" ht="13.5" customHeight="1" x14ac:dyDescent="0.2">
      <c r="A566" s="33"/>
      <c r="B566" s="4" t="s">
        <v>156</v>
      </c>
      <c r="C566" s="69">
        <v>6</v>
      </c>
      <c r="D566" s="1" t="s">
        <v>74</v>
      </c>
      <c r="E566" s="20">
        <v>400000</v>
      </c>
      <c r="F566" s="18">
        <f t="shared" ref="F566:F576" si="48">E566*C566</f>
        <v>2400000</v>
      </c>
      <c r="G566" s="69">
        <v>12</v>
      </c>
      <c r="H566" s="1" t="s">
        <v>74</v>
      </c>
      <c r="I566" s="20">
        <v>400000</v>
      </c>
      <c r="J566" s="5">
        <f t="shared" ref="J566:J576" si="49">I566*G566</f>
        <v>4800000</v>
      </c>
      <c r="K566" s="34">
        <f t="shared" ref="K566:K576" si="50">J566-F566</f>
        <v>2400000</v>
      </c>
      <c r="L566" s="60"/>
    </row>
    <row r="567" spans="1:12" ht="15" customHeight="1" x14ac:dyDescent="0.2">
      <c r="A567" s="33"/>
      <c r="B567" s="4" t="s">
        <v>157</v>
      </c>
      <c r="C567" s="69">
        <v>2</v>
      </c>
      <c r="D567" s="1" t="s">
        <v>77</v>
      </c>
      <c r="E567" s="20">
        <v>600000</v>
      </c>
      <c r="F567" s="18">
        <f t="shared" si="48"/>
        <v>1200000</v>
      </c>
      <c r="G567" s="69">
        <v>2</v>
      </c>
      <c r="H567" s="1" t="s">
        <v>77</v>
      </c>
      <c r="I567" s="20">
        <v>600000</v>
      </c>
      <c r="J567" s="5">
        <f t="shared" si="49"/>
        <v>1200000</v>
      </c>
      <c r="K567" s="34">
        <f t="shared" si="50"/>
        <v>0</v>
      </c>
      <c r="L567" s="60"/>
    </row>
    <row r="568" spans="1:12" ht="15" customHeight="1" x14ac:dyDescent="0.2">
      <c r="A568" s="33"/>
      <c r="B568" s="4" t="s">
        <v>158</v>
      </c>
      <c r="C568" s="69">
        <v>1</v>
      </c>
      <c r="D568" s="1" t="s">
        <v>77</v>
      </c>
      <c r="E568" s="20">
        <v>700000</v>
      </c>
      <c r="F568" s="18">
        <f t="shared" si="48"/>
        <v>700000</v>
      </c>
      <c r="G568" s="69">
        <v>1</v>
      </c>
      <c r="H568" s="1" t="s">
        <v>77</v>
      </c>
      <c r="I568" s="20">
        <v>700000</v>
      </c>
      <c r="J568" s="5">
        <f t="shared" si="49"/>
        <v>700000</v>
      </c>
      <c r="K568" s="34">
        <f t="shared" si="50"/>
        <v>0</v>
      </c>
      <c r="L568" s="60"/>
    </row>
    <row r="569" spans="1:12" ht="15.75" customHeight="1" x14ac:dyDescent="0.2">
      <c r="A569" s="33"/>
      <c r="B569" s="4" t="s">
        <v>159</v>
      </c>
      <c r="C569" s="69">
        <v>1</v>
      </c>
      <c r="D569" s="1" t="s">
        <v>77</v>
      </c>
      <c r="E569" s="20">
        <v>800000</v>
      </c>
      <c r="F569" s="18">
        <f t="shared" si="48"/>
        <v>800000</v>
      </c>
      <c r="G569" s="69">
        <v>1</v>
      </c>
      <c r="H569" s="1" t="s">
        <v>77</v>
      </c>
      <c r="I569" s="20">
        <v>800000</v>
      </c>
      <c r="J569" s="5">
        <f t="shared" si="49"/>
        <v>800000</v>
      </c>
      <c r="K569" s="34">
        <f t="shared" si="50"/>
        <v>0</v>
      </c>
      <c r="L569" s="60"/>
    </row>
    <row r="570" spans="1:12" ht="16.5" customHeight="1" x14ac:dyDescent="0.2">
      <c r="A570" s="33"/>
      <c r="B570" s="4" t="s">
        <v>527</v>
      </c>
      <c r="C570" s="69">
        <v>2</v>
      </c>
      <c r="D570" s="1" t="s">
        <v>77</v>
      </c>
      <c r="E570" s="20">
        <v>700000</v>
      </c>
      <c r="F570" s="18">
        <f t="shared" si="48"/>
        <v>1400000</v>
      </c>
      <c r="G570" s="69">
        <v>2</v>
      </c>
      <c r="H570" s="1" t="s">
        <v>77</v>
      </c>
      <c r="I570" s="20">
        <v>700000</v>
      </c>
      <c r="J570" s="5">
        <f t="shared" si="49"/>
        <v>1400000</v>
      </c>
      <c r="K570" s="34">
        <f t="shared" si="50"/>
        <v>0</v>
      </c>
      <c r="L570" s="60"/>
    </row>
    <row r="571" spans="1:12" ht="14.25" customHeight="1" x14ac:dyDescent="0.2">
      <c r="A571" s="33"/>
      <c r="B571" s="4" t="s">
        <v>160</v>
      </c>
      <c r="C571" s="69">
        <v>1</v>
      </c>
      <c r="D571" s="1" t="s">
        <v>77</v>
      </c>
      <c r="E571" s="20">
        <v>800000</v>
      </c>
      <c r="F571" s="18">
        <f t="shared" si="48"/>
        <v>800000</v>
      </c>
      <c r="G571" s="69">
        <v>1</v>
      </c>
      <c r="H571" s="1" t="s">
        <v>77</v>
      </c>
      <c r="I571" s="20">
        <v>800000</v>
      </c>
      <c r="J571" s="5">
        <f t="shared" si="49"/>
        <v>800000</v>
      </c>
      <c r="K571" s="34">
        <f t="shared" si="50"/>
        <v>0</v>
      </c>
      <c r="L571" s="60"/>
    </row>
    <row r="572" spans="1:12" ht="14.25" customHeight="1" x14ac:dyDescent="0.2">
      <c r="A572" s="33"/>
      <c r="B572" s="4" t="s">
        <v>161</v>
      </c>
      <c r="C572" s="69">
        <v>2</v>
      </c>
      <c r="D572" s="1" t="s">
        <v>77</v>
      </c>
      <c r="E572" s="20">
        <v>700000</v>
      </c>
      <c r="F572" s="18">
        <f t="shared" si="48"/>
        <v>1400000</v>
      </c>
      <c r="G572" s="69">
        <v>2</v>
      </c>
      <c r="H572" s="1" t="s">
        <v>77</v>
      </c>
      <c r="I572" s="20">
        <v>700000</v>
      </c>
      <c r="J572" s="5">
        <f t="shared" si="49"/>
        <v>1400000</v>
      </c>
      <c r="K572" s="34">
        <f t="shared" si="50"/>
        <v>0</v>
      </c>
      <c r="L572" s="60"/>
    </row>
    <row r="573" spans="1:12" ht="14.25" customHeight="1" x14ac:dyDescent="0.2">
      <c r="A573" s="33"/>
      <c r="B573" s="4" t="s">
        <v>162</v>
      </c>
      <c r="C573" s="69">
        <v>1</v>
      </c>
      <c r="D573" s="1" t="s">
        <v>77</v>
      </c>
      <c r="E573" s="20">
        <v>600000</v>
      </c>
      <c r="F573" s="18">
        <f t="shared" si="48"/>
        <v>600000</v>
      </c>
      <c r="G573" s="69">
        <v>1</v>
      </c>
      <c r="H573" s="1" t="s">
        <v>77</v>
      </c>
      <c r="I573" s="20">
        <v>600000</v>
      </c>
      <c r="J573" s="5">
        <f t="shared" si="49"/>
        <v>600000</v>
      </c>
      <c r="K573" s="34">
        <f t="shared" si="50"/>
        <v>0</v>
      </c>
      <c r="L573" s="60"/>
    </row>
    <row r="574" spans="1:12" ht="14.25" customHeight="1" x14ac:dyDescent="0.2">
      <c r="A574" s="33"/>
      <c r="B574" s="4" t="s">
        <v>163</v>
      </c>
      <c r="C574" s="69">
        <v>2</v>
      </c>
      <c r="D574" s="1" t="s">
        <v>77</v>
      </c>
      <c r="E574" s="20">
        <v>500000</v>
      </c>
      <c r="F574" s="18">
        <f t="shared" si="48"/>
        <v>1000000</v>
      </c>
      <c r="G574" s="69">
        <v>2</v>
      </c>
      <c r="H574" s="1" t="s">
        <v>77</v>
      </c>
      <c r="I574" s="20">
        <v>500000</v>
      </c>
      <c r="J574" s="5">
        <f t="shared" si="49"/>
        <v>1000000</v>
      </c>
      <c r="K574" s="34">
        <f t="shared" si="50"/>
        <v>0</v>
      </c>
      <c r="L574" s="60"/>
    </row>
    <row r="575" spans="1:12" ht="28.5" customHeight="1" x14ac:dyDescent="0.2">
      <c r="A575" s="33"/>
      <c r="B575" s="4" t="s">
        <v>164</v>
      </c>
      <c r="C575" s="69">
        <v>1</v>
      </c>
      <c r="D575" s="1" t="s">
        <v>77</v>
      </c>
      <c r="E575" s="20">
        <v>400000</v>
      </c>
      <c r="F575" s="18">
        <f t="shared" si="48"/>
        <v>400000</v>
      </c>
      <c r="G575" s="69">
        <v>1</v>
      </c>
      <c r="H575" s="1" t="s">
        <v>77</v>
      </c>
      <c r="I575" s="20">
        <v>400000</v>
      </c>
      <c r="J575" s="5">
        <f t="shared" si="49"/>
        <v>400000</v>
      </c>
      <c r="K575" s="34">
        <f t="shared" si="50"/>
        <v>0</v>
      </c>
      <c r="L575" s="60"/>
    </row>
    <row r="576" spans="1:12" ht="30" customHeight="1" x14ac:dyDescent="0.2">
      <c r="A576" s="33"/>
      <c r="B576" s="4" t="s">
        <v>165</v>
      </c>
      <c r="C576" s="69">
        <v>2</v>
      </c>
      <c r="D576" s="1" t="s">
        <v>77</v>
      </c>
      <c r="E576" s="20">
        <v>300000</v>
      </c>
      <c r="F576" s="18">
        <f t="shared" si="48"/>
        <v>600000</v>
      </c>
      <c r="G576" s="69">
        <v>2</v>
      </c>
      <c r="H576" s="1" t="s">
        <v>77</v>
      </c>
      <c r="I576" s="20">
        <v>300000</v>
      </c>
      <c r="J576" s="5">
        <f t="shared" si="49"/>
        <v>600000</v>
      </c>
      <c r="K576" s="34">
        <f t="shared" si="50"/>
        <v>0</v>
      </c>
      <c r="L576" s="60"/>
    </row>
    <row r="577" spans="1:12" x14ac:dyDescent="0.2">
      <c r="A577" s="35" t="s">
        <v>139</v>
      </c>
      <c r="B577" s="2" t="s">
        <v>54</v>
      </c>
      <c r="C577" s="70"/>
      <c r="D577" s="1"/>
      <c r="E577" s="19"/>
      <c r="F577" s="19">
        <f>SUM(F578:F579)</f>
        <v>787000000</v>
      </c>
      <c r="G577" s="21"/>
      <c r="H577" s="21"/>
      <c r="I577" s="19"/>
      <c r="J577" s="19">
        <f>SUM(J578,J579)</f>
        <v>687000000</v>
      </c>
      <c r="K577" s="36">
        <f>SUM(K578,K579)</f>
        <v>-100000000</v>
      </c>
      <c r="L577" s="60"/>
    </row>
    <row r="578" spans="1:12" x14ac:dyDescent="0.2">
      <c r="A578" s="33"/>
      <c r="B578" s="4" t="s">
        <v>613</v>
      </c>
      <c r="C578" s="7">
        <v>12</v>
      </c>
      <c r="D578" s="1" t="s">
        <v>78</v>
      </c>
      <c r="E578" s="20">
        <v>51000000</v>
      </c>
      <c r="F578" s="18">
        <f t="shared" si="41"/>
        <v>612000000</v>
      </c>
      <c r="G578" s="7">
        <v>12</v>
      </c>
      <c r="H578" s="1" t="s">
        <v>78</v>
      </c>
      <c r="I578" s="20">
        <v>51000000</v>
      </c>
      <c r="J578" s="5">
        <f t="shared" si="42"/>
        <v>612000000</v>
      </c>
      <c r="K578" s="34">
        <f t="shared" si="43"/>
        <v>0</v>
      </c>
      <c r="L578" s="60"/>
    </row>
    <row r="579" spans="1:12" x14ac:dyDescent="0.2">
      <c r="A579" s="33"/>
      <c r="B579" s="4" t="s">
        <v>674</v>
      </c>
      <c r="C579" s="69">
        <v>1</v>
      </c>
      <c r="D579" s="1" t="s">
        <v>112</v>
      </c>
      <c r="E579" s="20">
        <v>175000000</v>
      </c>
      <c r="F579" s="18">
        <f t="shared" si="41"/>
        <v>175000000</v>
      </c>
      <c r="G579" s="69">
        <v>1</v>
      </c>
      <c r="H579" s="1" t="s">
        <v>112</v>
      </c>
      <c r="I579" s="20">
        <v>75000000</v>
      </c>
      <c r="J579" s="5">
        <f t="shared" si="42"/>
        <v>75000000</v>
      </c>
      <c r="K579" s="34">
        <f t="shared" si="43"/>
        <v>-100000000</v>
      </c>
      <c r="L579" s="60"/>
    </row>
    <row r="580" spans="1:12" x14ac:dyDescent="0.2">
      <c r="A580" s="35" t="s">
        <v>140</v>
      </c>
      <c r="B580" s="2" t="s">
        <v>55</v>
      </c>
      <c r="C580" s="70"/>
      <c r="D580" s="1"/>
      <c r="E580" s="19"/>
      <c r="F580" s="19">
        <f>SUM(F581:F582)</f>
        <v>150000000</v>
      </c>
      <c r="G580" s="21"/>
      <c r="H580" s="21"/>
      <c r="I580" s="19"/>
      <c r="J580" s="19">
        <f>SUM(J581:J582)</f>
        <v>130006000</v>
      </c>
      <c r="K580" s="36">
        <f>SUM(K581:K582)</f>
        <v>-19994000</v>
      </c>
      <c r="L580" s="60"/>
    </row>
    <row r="581" spans="1:12" x14ac:dyDescent="0.2">
      <c r="A581" s="33"/>
      <c r="B581" s="4" t="s">
        <v>484</v>
      </c>
      <c r="C581" s="69">
        <v>1</v>
      </c>
      <c r="D581" s="1" t="s">
        <v>124</v>
      </c>
      <c r="E581" s="20">
        <v>7000000</v>
      </c>
      <c r="F581" s="18">
        <f t="shared" si="41"/>
        <v>7000000</v>
      </c>
      <c r="G581" s="7">
        <v>1</v>
      </c>
      <c r="H581" s="1" t="s">
        <v>124</v>
      </c>
      <c r="I581" s="20">
        <v>7000000</v>
      </c>
      <c r="J581" s="5">
        <f t="shared" si="42"/>
        <v>7000000</v>
      </c>
      <c r="K581" s="34">
        <f t="shared" si="43"/>
        <v>0</v>
      </c>
      <c r="L581" s="60"/>
    </row>
    <row r="582" spans="1:12" x14ac:dyDescent="0.2">
      <c r="A582" s="33"/>
      <c r="B582" s="4" t="s">
        <v>485</v>
      </c>
      <c r="C582" s="69">
        <v>1</v>
      </c>
      <c r="D582" s="1" t="s">
        <v>124</v>
      </c>
      <c r="E582" s="20">
        <v>143000000</v>
      </c>
      <c r="F582" s="18">
        <f t="shared" si="41"/>
        <v>143000000</v>
      </c>
      <c r="G582" s="7">
        <v>1</v>
      </c>
      <c r="H582" s="1" t="s">
        <v>124</v>
      </c>
      <c r="I582" s="20">
        <v>123006000</v>
      </c>
      <c r="J582" s="5">
        <f t="shared" si="42"/>
        <v>123006000</v>
      </c>
      <c r="K582" s="34">
        <f t="shared" si="43"/>
        <v>-19994000</v>
      </c>
      <c r="L582" s="60"/>
    </row>
    <row r="583" spans="1:12" x14ac:dyDescent="0.2">
      <c r="A583" s="35" t="s">
        <v>141</v>
      </c>
      <c r="B583" s="2" t="s">
        <v>56</v>
      </c>
      <c r="C583" s="70"/>
      <c r="D583" s="1"/>
      <c r="E583" s="9"/>
      <c r="F583" s="19">
        <f>SUM(F584)</f>
        <v>2000000</v>
      </c>
      <c r="G583" s="21"/>
      <c r="H583" s="21"/>
      <c r="I583" s="19"/>
      <c r="J583" s="19">
        <f>SUM(J584)</f>
        <v>2000000</v>
      </c>
      <c r="K583" s="36">
        <f>SUM(K584)</f>
        <v>0</v>
      </c>
      <c r="L583" s="60"/>
    </row>
    <row r="584" spans="1:12" x14ac:dyDescent="0.2">
      <c r="A584" s="33"/>
      <c r="B584" s="4" t="s">
        <v>486</v>
      </c>
      <c r="C584" s="69">
        <v>1</v>
      </c>
      <c r="D584" s="1" t="s">
        <v>142</v>
      </c>
      <c r="E584" s="20">
        <v>2000000</v>
      </c>
      <c r="F584" s="18">
        <f t="shared" si="41"/>
        <v>2000000</v>
      </c>
      <c r="G584" s="7">
        <v>1</v>
      </c>
      <c r="H584" s="1" t="s">
        <v>142</v>
      </c>
      <c r="I584" s="20">
        <v>2000000</v>
      </c>
      <c r="J584" s="5">
        <f t="shared" si="42"/>
        <v>2000000</v>
      </c>
      <c r="K584" s="34">
        <f t="shared" si="43"/>
        <v>0</v>
      </c>
      <c r="L584" s="60"/>
    </row>
    <row r="585" spans="1:12" x14ac:dyDescent="0.2">
      <c r="A585" s="35" t="s">
        <v>143</v>
      </c>
      <c r="B585" s="2" t="s">
        <v>57</v>
      </c>
      <c r="C585" s="70"/>
      <c r="D585" s="1"/>
      <c r="E585" s="9"/>
      <c r="F585" s="19">
        <f>SUM(F586:F591)</f>
        <v>64450000</v>
      </c>
      <c r="G585" s="21"/>
      <c r="H585" s="21"/>
      <c r="I585" s="19"/>
      <c r="J585" s="19">
        <f>SUM(J586:J591)</f>
        <v>78656000</v>
      </c>
      <c r="K585" s="36">
        <f>SUM(K586:K591)</f>
        <v>14206000</v>
      </c>
      <c r="L585" s="60"/>
    </row>
    <row r="586" spans="1:12" x14ac:dyDescent="0.2">
      <c r="A586" s="33"/>
      <c r="B586" s="4" t="s">
        <v>675</v>
      </c>
      <c r="C586" s="69">
        <v>2</v>
      </c>
      <c r="D586" s="1" t="s">
        <v>86</v>
      </c>
      <c r="E586" s="20">
        <v>500000</v>
      </c>
      <c r="F586" s="18">
        <f t="shared" si="41"/>
        <v>1000000</v>
      </c>
      <c r="G586" s="69">
        <v>2</v>
      </c>
      <c r="H586" s="1" t="s">
        <v>86</v>
      </c>
      <c r="I586" s="20">
        <v>500000</v>
      </c>
      <c r="J586" s="5">
        <f t="shared" si="42"/>
        <v>1000000</v>
      </c>
      <c r="K586" s="34">
        <f t="shared" si="43"/>
        <v>0</v>
      </c>
      <c r="L586" s="60"/>
    </row>
    <row r="587" spans="1:12" x14ac:dyDescent="0.2">
      <c r="A587" s="33"/>
      <c r="B587" s="4" t="s">
        <v>614</v>
      </c>
      <c r="C587" s="69">
        <v>10</v>
      </c>
      <c r="D587" s="1" t="s">
        <v>78</v>
      </c>
      <c r="E587" s="20">
        <v>4800000</v>
      </c>
      <c r="F587" s="18">
        <f t="shared" si="41"/>
        <v>48000000</v>
      </c>
      <c r="G587" s="69">
        <v>12</v>
      </c>
      <c r="H587" s="1" t="s">
        <v>78</v>
      </c>
      <c r="I587" s="20">
        <v>5013000</v>
      </c>
      <c r="J587" s="5">
        <f t="shared" si="42"/>
        <v>60156000</v>
      </c>
      <c r="K587" s="34">
        <f t="shared" si="43"/>
        <v>12156000</v>
      </c>
      <c r="L587" s="60"/>
    </row>
    <row r="588" spans="1:12" x14ac:dyDescent="0.2">
      <c r="A588" s="33"/>
      <c r="B588" s="4" t="s">
        <v>615</v>
      </c>
      <c r="C588" s="69">
        <v>100</v>
      </c>
      <c r="D588" s="1" t="s">
        <v>103</v>
      </c>
      <c r="E588" s="20">
        <v>25000</v>
      </c>
      <c r="F588" s="18">
        <f t="shared" si="41"/>
        <v>2500000</v>
      </c>
      <c r="G588" s="69">
        <v>100</v>
      </c>
      <c r="H588" s="1" t="s">
        <v>103</v>
      </c>
      <c r="I588" s="20">
        <v>25000</v>
      </c>
      <c r="J588" s="5">
        <f t="shared" si="42"/>
        <v>2500000</v>
      </c>
      <c r="K588" s="34">
        <f t="shared" si="43"/>
        <v>0</v>
      </c>
      <c r="L588" s="60"/>
    </row>
    <row r="589" spans="1:12" x14ac:dyDescent="0.2">
      <c r="A589" s="33"/>
      <c r="B589" s="4" t="s">
        <v>616</v>
      </c>
      <c r="C589" s="69">
        <v>10</v>
      </c>
      <c r="D589" s="1" t="s">
        <v>78</v>
      </c>
      <c r="E589" s="20">
        <v>1025000</v>
      </c>
      <c r="F589" s="18">
        <f t="shared" si="41"/>
        <v>10250000</v>
      </c>
      <c r="G589" s="69">
        <v>12</v>
      </c>
      <c r="H589" s="1" t="s">
        <v>78</v>
      </c>
      <c r="I589" s="20">
        <v>1025000</v>
      </c>
      <c r="J589" s="5">
        <f t="shared" si="42"/>
        <v>12300000</v>
      </c>
      <c r="K589" s="34">
        <f t="shared" si="43"/>
        <v>2050000</v>
      </c>
      <c r="L589" s="60"/>
    </row>
    <row r="590" spans="1:12" x14ac:dyDescent="0.2">
      <c r="A590" s="33"/>
      <c r="B590" s="4" t="s">
        <v>676</v>
      </c>
      <c r="C590" s="69">
        <v>100</v>
      </c>
      <c r="D590" s="1" t="s">
        <v>86</v>
      </c>
      <c r="E590" s="20">
        <v>1500</v>
      </c>
      <c r="F590" s="18">
        <f t="shared" si="41"/>
        <v>150000</v>
      </c>
      <c r="G590" s="69">
        <v>100</v>
      </c>
      <c r="H590" s="1" t="s">
        <v>86</v>
      </c>
      <c r="I590" s="20">
        <v>1500</v>
      </c>
      <c r="J590" s="5">
        <f t="shared" si="42"/>
        <v>150000</v>
      </c>
      <c r="K590" s="34">
        <f t="shared" si="43"/>
        <v>0</v>
      </c>
      <c r="L590" s="60"/>
    </row>
    <row r="591" spans="1:12" x14ac:dyDescent="0.2">
      <c r="A591" s="33"/>
      <c r="B591" s="4" t="s">
        <v>677</v>
      </c>
      <c r="C591" s="69">
        <v>1</v>
      </c>
      <c r="D591" s="1" t="s">
        <v>112</v>
      </c>
      <c r="E591" s="20">
        <v>2550000</v>
      </c>
      <c r="F591" s="18">
        <f t="shared" si="41"/>
        <v>2550000</v>
      </c>
      <c r="G591" s="69">
        <v>1</v>
      </c>
      <c r="H591" s="1" t="s">
        <v>112</v>
      </c>
      <c r="I591" s="20">
        <v>2550000</v>
      </c>
      <c r="J591" s="5">
        <f t="shared" si="42"/>
        <v>2550000</v>
      </c>
      <c r="K591" s="34">
        <f t="shared" si="43"/>
        <v>0</v>
      </c>
      <c r="L591" s="60"/>
    </row>
    <row r="592" spans="1:12" x14ac:dyDescent="0.2">
      <c r="A592" s="35" t="s">
        <v>144</v>
      </c>
      <c r="B592" s="4" t="s">
        <v>58</v>
      </c>
      <c r="C592" s="71"/>
      <c r="D592" s="1"/>
      <c r="E592" s="19"/>
      <c r="F592" s="19">
        <f>SUM(F593:F597)</f>
        <v>5190000</v>
      </c>
      <c r="G592" s="21"/>
      <c r="H592" s="21"/>
      <c r="I592" s="19"/>
      <c r="J592" s="19">
        <f>SUM(J593:J597)</f>
        <v>5190000</v>
      </c>
      <c r="K592" s="36">
        <f>SUM(K593:K597)</f>
        <v>0</v>
      </c>
      <c r="L592" s="60"/>
    </row>
    <row r="593" spans="1:12" x14ac:dyDescent="0.2">
      <c r="A593" s="33"/>
      <c r="B593" s="4" t="s">
        <v>678</v>
      </c>
      <c r="C593" s="69">
        <v>80</v>
      </c>
      <c r="D593" s="1" t="s">
        <v>86</v>
      </c>
      <c r="E593" s="20">
        <v>2000</v>
      </c>
      <c r="F593" s="18">
        <f t="shared" si="41"/>
        <v>160000</v>
      </c>
      <c r="G593" s="69">
        <v>80</v>
      </c>
      <c r="H593" s="1" t="s">
        <v>86</v>
      </c>
      <c r="I593" s="20">
        <v>2000</v>
      </c>
      <c r="J593" s="5">
        <f t="shared" si="42"/>
        <v>160000</v>
      </c>
      <c r="K593" s="34">
        <f t="shared" si="43"/>
        <v>0</v>
      </c>
      <c r="L593" s="60"/>
    </row>
    <row r="594" spans="1:12" x14ac:dyDescent="0.2">
      <c r="A594" s="33"/>
      <c r="B594" s="4" t="s">
        <v>679</v>
      </c>
      <c r="C594" s="69">
        <v>100</v>
      </c>
      <c r="D594" s="1" t="s">
        <v>86</v>
      </c>
      <c r="E594" s="20">
        <v>20000</v>
      </c>
      <c r="F594" s="18">
        <f t="shared" si="41"/>
        <v>2000000</v>
      </c>
      <c r="G594" s="69">
        <v>100</v>
      </c>
      <c r="H594" s="1" t="s">
        <v>86</v>
      </c>
      <c r="I594" s="20">
        <v>20000</v>
      </c>
      <c r="J594" s="5">
        <f t="shared" si="42"/>
        <v>2000000</v>
      </c>
      <c r="K594" s="34">
        <f t="shared" si="43"/>
        <v>0</v>
      </c>
      <c r="L594" s="60"/>
    </row>
    <row r="595" spans="1:12" x14ac:dyDescent="0.2">
      <c r="A595" s="33"/>
      <c r="B595" s="4" t="s">
        <v>680</v>
      </c>
      <c r="C595" s="69">
        <v>10</v>
      </c>
      <c r="D595" s="1" t="s">
        <v>86</v>
      </c>
      <c r="E595" s="20">
        <v>23000</v>
      </c>
      <c r="F595" s="18">
        <f t="shared" si="41"/>
        <v>230000</v>
      </c>
      <c r="G595" s="69">
        <v>10</v>
      </c>
      <c r="H595" s="1" t="s">
        <v>86</v>
      </c>
      <c r="I595" s="20">
        <v>23000</v>
      </c>
      <c r="J595" s="5">
        <f t="shared" si="42"/>
        <v>230000</v>
      </c>
      <c r="K595" s="34">
        <f>J595-F595</f>
        <v>0</v>
      </c>
      <c r="L595" s="60"/>
    </row>
    <row r="596" spans="1:12" x14ac:dyDescent="0.2">
      <c r="A596" s="33"/>
      <c r="B596" s="4" t="s">
        <v>681</v>
      </c>
      <c r="C596" s="69">
        <v>5</v>
      </c>
      <c r="D596" s="1" t="s">
        <v>86</v>
      </c>
      <c r="E596" s="20">
        <v>60000</v>
      </c>
      <c r="F596" s="18">
        <f t="shared" si="41"/>
        <v>300000</v>
      </c>
      <c r="G596" s="69">
        <v>5</v>
      </c>
      <c r="H596" s="1" t="s">
        <v>86</v>
      </c>
      <c r="I596" s="20">
        <v>60000</v>
      </c>
      <c r="J596" s="5">
        <f t="shared" si="42"/>
        <v>300000</v>
      </c>
      <c r="K596" s="34">
        <f t="shared" si="43"/>
        <v>0</v>
      </c>
      <c r="L596" s="60"/>
    </row>
    <row r="597" spans="1:12" x14ac:dyDescent="0.2">
      <c r="A597" s="33"/>
      <c r="B597" s="4" t="s">
        <v>682</v>
      </c>
      <c r="C597" s="69">
        <v>1</v>
      </c>
      <c r="D597" s="1" t="s">
        <v>112</v>
      </c>
      <c r="E597" s="20">
        <v>2500000</v>
      </c>
      <c r="F597" s="18">
        <f t="shared" si="41"/>
        <v>2500000</v>
      </c>
      <c r="G597" s="69">
        <v>1</v>
      </c>
      <c r="H597" s="1" t="s">
        <v>112</v>
      </c>
      <c r="I597" s="20">
        <v>2500000</v>
      </c>
      <c r="J597" s="5">
        <f t="shared" si="42"/>
        <v>2500000</v>
      </c>
      <c r="K597" s="34">
        <f t="shared" si="43"/>
        <v>0</v>
      </c>
      <c r="L597" s="60"/>
    </row>
    <row r="598" spans="1:12" x14ac:dyDescent="0.2">
      <c r="A598" s="35" t="s">
        <v>145</v>
      </c>
      <c r="B598" s="4" t="s">
        <v>59</v>
      </c>
      <c r="C598" s="71"/>
      <c r="D598" s="1"/>
      <c r="E598" s="19"/>
      <c r="F598" s="19">
        <f>SUM(F599:F603)</f>
        <v>2196200000</v>
      </c>
      <c r="G598" s="21"/>
      <c r="H598" s="21"/>
      <c r="I598" s="19"/>
      <c r="J598" s="19">
        <f>SUM(J599:J603)</f>
        <v>2192700000</v>
      </c>
      <c r="K598" s="36">
        <f>SUM(K599:K603)</f>
        <v>-3500000</v>
      </c>
      <c r="L598" s="60"/>
    </row>
    <row r="599" spans="1:12" x14ac:dyDescent="0.2">
      <c r="A599" s="33"/>
      <c r="B599" s="4" t="s">
        <v>683</v>
      </c>
      <c r="C599" s="69">
        <v>75</v>
      </c>
      <c r="D599" s="1" t="s">
        <v>496</v>
      </c>
      <c r="E599" s="20">
        <v>1600000</v>
      </c>
      <c r="F599" s="18">
        <f t="shared" si="41"/>
        <v>120000000</v>
      </c>
      <c r="G599" s="69">
        <v>36</v>
      </c>
      <c r="H599" s="1" t="s">
        <v>496</v>
      </c>
      <c r="I599" s="20">
        <v>1600000</v>
      </c>
      <c r="J599" s="5">
        <f t="shared" si="42"/>
        <v>57600000</v>
      </c>
      <c r="K599" s="34">
        <f t="shared" si="43"/>
        <v>-62400000</v>
      </c>
      <c r="L599" s="60"/>
    </row>
    <row r="600" spans="1:12" x14ac:dyDescent="0.2">
      <c r="A600" s="33"/>
      <c r="B600" s="4" t="s">
        <v>617</v>
      </c>
      <c r="C600" s="69">
        <v>500</v>
      </c>
      <c r="D600" s="1" t="s">
        <v>496</v>
      </c>
      <c r="E600" s="20">
        <v>460000</v>
      </c>
      <c r="F600" s="18">
        <f t="shared" si="41"/>
        <v>230000000</v>
      </c>
      <c r="G600" s="69">
        <v>235</v>
      </c>
      <c r="H600" s="1" t="s">
        <v>496</v>
      </c>
      <c r="I600" s="20">
        <v>460000</v>
      </c>
      <c r="J600" s="5">
        <f t="shared" si="42"/>
        <v>108100000</v>
      </c>
      <c r="K600" s="34">
        <f t="shared" si="43"/>
        <v>-121900000</v>
      </c>
      <c r="L600" s="60"/>
    </row>
    <row r="601" spans="1:12" x14ac:dyDescent="0.2">
      <c r="A601" s="33"/>
      <c r="B601" s="4" t="s">
        <v>685</v>
      </c>
      <c r="C601" s="69">
        <v>2250</v>
      </c>
      <c r="D601" s="1" t="s">
        <v>496</v>
      </c>
      <c r="E601" s="20">
        <v>460000</v>
      </c>
      <c r="F601" s="18">
        <f t="shared" si="41"/>
        <v>1035000000</v>
      </c>
      <c r="G601" s="69">
        <v>2250</v>
      </c>
      <c r="H601" s="1" t="s">
        <v>496</v>
      </c>
      <c r="I601" s="20">
        <v>460000</v>
      </c>
      <c r="J601" s="5">
        <f t="shared" si="42"/>
        <v>1035000000</v>
      </c>
      <c r="K601" s="34">
        <f t="shared" si="43"/>
        <v>0</v>
      </c>
      <c r="L601" s="60"/>
    </row>
    <row r="602" spans="1:12" x14ac:dyDescent="0.2">
      <c r="A602" s="33"/>
      <c r="B602" s="4" t="s">
        <v>684</v>
      </c>
      <c r="C602" s="69">
        <v>432</v>
      </c>
      <c r="D602" s="1" t="s">
        <v>496</v>
      </c>
      <c r="E602" s="20">
        <v>1600000</v>
      </c>
      <c r="F602" s="18">
        <f t="shared" si="41"/>
        <v>691200000</v>
      </c>
      <c r="G602" s="69">
        <v>395</v>
      </c>
      <c r="H602" s="1" t="s">
        <v>496</v>
      </c>
      <c r="I602" s="20">
        <v>1600000</v>
      </c>
      <c r="J602" s="5">
        <f t="shared" si="42"/>
        <v>632000000</v>
      </c>
      <c r="K602" s="34">
        <f t="shared" si="43"/>
        <v>-59200000</v>
      </c>
      <c r="L602" s="60"/>
    </row>
    <row r="603" spans="1:12" x14ac:dyDescent="0.2">
      <c r="A603" s="33"/>
      <c r="B603" s="4" t="s">
        <v>686</v>
      </c>
      <c r="C603" s="69">
        <v>4</v>
      </c>
      <c r="D603" s="1" t="s">
        <v>78</v>
      </c>
      <c r="E603" s="20">
        <v>30000000</v>
      </c>
      <c r="F603" s="18">
        <f t="shared" si="41"/>
        <v>120000000</v>
      </c>
      <c r="G603" s="69">
        <v>12</v>
      </c>
      <c r="H603" s="1" t="s">
        <v>78</v>
      </c>
      <c r="I603" s="20">
        <v>30000000</v>
      </c>
      <c r="J603" s="5">
        <f t="shared" si="42"/>
        <v>360000000</v>
      </c>
      <c r="K603" s="34">
        <f t="shared" si="43"/>
        <v>240000000</v>
      </c>
      <c r="L603" s="60"/>
    </row>
    <row r="604" spans="1:12" x14ac:dyDescent="0.2">
      <c r="A604" s="38"/>
      <c r="B604" s="10"/>
      <c r="C604" s="72"/>
      <c r="D604" s="11"/>
      <c r="E604" s="44"/>
      <c r="F604" s="23"/>
      <c r="G604" s="22"/>
      <c r="H604" s="11"/>
      <c r="I604" s="44"/>
      <c r="J604" s="12"/>
      <c r="K604" s="39"/>
      <c r="L604" s="60"/>
    </row>
    <row r="605" spans="1:12" ht="18.75" customHeight="1" x14ac:dyDescent="0.2">
      <c r="A605" s="40"/>
      <c r="B605" s="41" t="s">
        <v>146</v>
      </c>
      <c r="C605" s="97">
        <f>SUM(F16,F18,F20,F33,F37,F45,F56,F61,F66,F212,F234,F236,F255,F329,F337,F341,F437,F443,F446,F450,F458,F460,F464,F471,F474,F479,F485,F487,F490,F493,F495,F497,F499,F502,F504,F507,F509,F511,F515,F519,F521,F524,F530,F532,F538,F565,F577,F580,F583,F585,F592,F598)</f>
        <v>66000000000</v>
      </c>
      <c r="D605" s="98"/>
      <c r="E605" s="98"/>
      <c r="F605" s="99"/>
      <c r="G605" s="97">
        <f>SUM(J16,J18,J20,J33,J37,J45,J56,J61,J66,J212,J234,J236,J255,J329,J337,J341,J437,J443,J446,J450,J458,J460,J464,J471,J474,J479,J485,J487,J490,J493,J495,J497,J499,J502,J504,J507,J509,J511,J515,J519,J521,J524,J530,J532,J538,J565,J577,J580,J583,J585,J592,J598)</f>
        <v>74863899000.399994</v>
      </c>
      <c r="H605" s="98"/>
      <c r="I605" s="98"/>
      <c r="J605" s="99"/>
      <c r="K605" s="42">
        <f>G605-C605</f>
        <v>8863899000.3999939</v>
      </c>
      <c r="L605" s="63">
        <f>81000000000-G605</f>
        <v>6136100999.6000061</v>
      </c>
    </row>
    <row r="606" spans="1:12" x14ac:dyDescent="0.2">
      <c r="A606" s="100"/>
      <c r="B606" s="101"/>
      <c r="C606" s="101"/>
      <c r="D606" s="101"/>
      <c r="E606" s="101"/>
      <c r="F606" s="101"/>
      <c r="G606" s="102"/>
      <c r="H606" s="102"/>
      <c r="I606" s="102"/>
      <c r="J606" s="102"/>
      <c r="K606" s="103"/>
    </row>
    <row r="607" spans="1:12" x14ac:dyDescent="0.2">
      <c r="A607" s="14"/>
      <c r="G607" s="104" t="s">
        <v>701</v>
      </c>
      <c r="H607" s="104"/>
      <c r="I607" s="104"/>
      <c r="J607" s="104"/>
      <c r="K607" s="105"/>
    </row>
    <row r="608" spans="1:12" x14ac:dyDescent="0.2">
      <c r="A608" s="14"/>
      <c r="G608" s="90"/>
      <c r="H608" s="90"/>
      <c r="I608" s="90"/>
      <c r="J608" s="90"/>
      <c r="K608" s="91"/>
    </row>
    <row r="609" spans="1:11" ht="31.5" customHeight="1" x14ac:dyDescent="0.2">
      <c r="A609" s="14"/>
      <c r="K609" s="24"/>
    </row>
    <row r="610" spans="1:11" x14ac:dyDescent="0.2">
      <c r="A610" s="14"/>
      <c r="G610" s="106" t="s">
        <v>702</v>
      </c>
      <c r="H610" s="106"/>
      <c r="I610" s="106"/>
      <c r="J610" s="106"/>
      <c r="K610" s="107"/>
    </row>
    <row r="611" spans="1:11" x14ac:dyDescent="0.2">
      <c r="A611" s="25"/>
      <c r="B611" s="26"/>
      <c r="C611" s="74"/>
      <c r="D611" s="26"/>
      <c r="E611" s="26"/>
      <c r="F611" s="26"/>
      <c r="G611" s="95" t="s">
        <v>703</v>
      </c>
      <c r="H611" s="95"/>
      <c r="I611" s="95"/>
      <c r="J611" s="95"/>
      <c r="K611" s="96"/>
    </row>
  </sheetData>
  <mergeCells count="42">
    <mergeCell ref="A6:A7"/>
    <mergeCell ref="B6:E6"/>
    <mergeCell ref="F6:K6"/>
    <mergeCell ref="B7:C7"/>
    <mergeCell ref="D7:E7"/>
    <mergeCell ref="F7:I7"/>
    <mergeCell ref="J7:K7"/>
    <mergeCell ref="B1:J1"/>
    <mergeCell ref="B2:K2"/>
    <mergeCell ref="B3:K3"/>
    <mergeCell ref="B4:K4"/>
    <mergeCell ref="B5:K5"/>
    <mergeCell ref="B8:C8"/>
    <mergeCell ref="D8:E8"/>
    <mergeCell ref="F8:I8"/>
    <mergeCell ref="J8:K8"/>
    <mergeCell ref="B9:C9"/>
    <mergeCell ref="D9:E9"/>
    <mergeCell ref="F9:I9"/>
    <mergeCell ref="J9:K9"/>
    <mergeCell ref="B10:C10"/>
    <mergeCell ref="D10:E10"/>
    <mergeCell ref="F10:I10"/>
    <mergeCell ref="J10:K10"/>
    <mergeCell ref="A13:A14"/>
    <mergeCell ref="B13:B14"/>
    <mergeCell ref="C13:F13"/>
    <mergeCell ref="G13:J13"/>
    <mergeCell ref="K13:K14"/>
    <mergeCell ref="B11:C11"/>
    <mergeCell ref="D11:E11"/>
    <mergeCell ref="F11:I11"/>
    <mergeCell ref="J11:K11"/>
    <mergeCell ref="A12:K12"/>
    <mergeCell ref="N435:P435"/>
    <mergeCell ref="G611:K611"/>
    <mergeCell ref="C605:F605"/>
    <mergeCell ref="G605:J605"/>
    <mergeCell ref="A606:F606"/>
    <mergeCell ref="G606:K606"/>
    <mergeCell ref="G607:K607"/>
    <mergeCell ref="G610:K610"/>
  </mergeCells>
  <pageMargins left="0.41" right="0.70866141732283472" top="0.45" bottom="0.64" header="0.31496062992125984" footer="0.31496062992125984"/>
  <pageSetup paperSize="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perubahan</vt:lpstr>
      <vt:lpstr>perubahan!Print_Area</vt:lpstr>
      <vt:lpstr>perubahan!Print_Titles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RBA</dc:title>
  <dc:subject>RBA</dc:subject>
  <dc:creator>Team BLUD</dc:creator>
  <cp:keywords>RBA</cp:keywords>
  <cp:lastModifiedBy>RSUD Goeteng</cp:lastModifiedBy>
  <cp:lastPrinted>2025-08-05T03:33:32Z</cp:lastPrinted>
  <dcterms:created xsi:type="dcterms:W3CDTF">2024-08-13T10:16:29Z</dcterms:created>
  <dcterms:modified xsi:type="dcterms:W3CDTF">2025-08-05T03:45:05Z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2024-08-13T00:00:00Z</vt:filetime>
  </property>
  <property fmtid="{D5CDD505-2E9C-101B-9397-08002B2CF9AE}" pid="3" name="Creator">
    <vt:lpwstr>BLUD</vt:lpwstr>
  </property>
  <property fmtid="{D5CDD505-2E9C-101B-9397-08002B2CF9AE}" pid="4" name="LastSaved">
    <vt:filetime>2024-08-13T00:00:00Z</vt:filetime>
  </property>
  <property fmtid="{D5CDD505-2E9C-101B-9397-08002B2CF9AE}" pid="5" name="Producer">
    <vt:lpwstr>Developer Express Inc. DXperience (tm) v17.1.3</vt:lpwstr>
  </property>
</Properties>
</file>