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2025" sheetId="4" r:id="rId1"/>
  </sheets>
  <definedNames>
    <definedName name="_xlnm.Print_Area" localSheetId="0">'2025'!$A$1:$M$92</definedName>
    <definedName name="_xlnm.Print_Titles" localSheetId="0">'2025'!$13:$15</definedName>
  </definedNames>
  <calcPr calcId="152511"/>
</workbook>
</file>

<file path=xl/calcChain.xml><?xml version="1.0" encoding="utf-8"?>
<calcChain xmlns="http://schemas.openxmlformats.org/spreadsheetml/2006/main">
  <c r="L19" i="4" l="1"/>
  <c r="L20" i="4"/>
  <c r="L21" i="4"/>
  <c r="M21" i="4" s="1"/>
  <c r="L22" i="4"/>
  <c r="M22" i="4" s="1"/>
  <c r="L23" i="4"/>
  <c r="L24" i="4"/>
  <c r="L25" i="4"/>
  <c r="M25" i="4" s="1"/>
  <c r="L26" i="4"/>
  <c r="M26" i="4" s="1"/>
  <c r="L27" i="4"/>
  <c r="L28" i="4"/>
  <c r="L29" i="4"/>
  <c r="M29" i="4" s="1"/>
  <c r="L30" i="4"/>
  <c r="M30" i="4" s="1"/>
  <c r="L42" i="4"/>
  <c r="L43" i="4"/>
  <c r="L44" i="4"/>
  <c r="M44" i="4" s="1"/>
  <c r="L45" i="4"/>
  <c r="L40" i="4" s="1"/>
  <c r="L46" i="4"/>
  <c r="L47" i="4"/>
  <c r="L48" i="4"/>
  <c r="M48" i="4" s="1"/>
  <c r="L37" i="4"/>
  <c r="L38" i="4"/>
  <c r="L39" i="4"/>
  <c r="M39" i="4" s="1"/>
  <c r="L36" i="4"/>
  <c r="L64" i="4"/>
  <c r="L65" i="4"/>
  <c r="L60" i="4"/>
  <c r="L61" i="4"/>
  <c r="L51" i="4"/>
  <c r="L52" i="4"/>
  <c r="L53" i="4"/>
  <c r="L54" i="4"/>
  <c r="L55" i="4"/>
  <c r="L56" i="4"/>
  <c r="L57" i="4"/>
  <c r="L67" i="4"/>
  <c r="L68" i="4"/>
  <c r="L69" i="4"/>
  <c r="L70" i="4"/>
  <c r="M70" i="4" s="1"/>
  <c r="L71" i="4"/>
  <c r="L72" i="4"/>
  <c r="L77" i="4"/>
  <c r="L76" i="4" s="1"/>
  <c r="M76" i="4" s="1"/>
  <c r="L81" i="4"/>
  <c r="L82" i="4"/>
  <c r="M82" i="4" s="1"/>
  <c r="L83" i="4"/>
  <c r="L79" i="4" s="1"/>
  <c r="M81" i="4"/>
  <c r="M78" i="4"/>
  <c r="M68" i="4"/>
  <c r="M69" i="4"/>
  <c r="M71" i="4"/>
  <c r="M72" i="4"/>
  <c r="M73" i="4"/>
  <c r="M64" i="4"/>
  <c r="M65" i="4"/>
  <c r="M60" i="4"/>
  <c r="M61" i="4"/>
  <c r="M51" i="4"/>
  <c r="M52" i="4"/>
  <c r="M53" i="4"/>
  <c r="M54" i="4"/>
  <c r="M55" i="4"/>
  <c r="M56" i="4"/>
  <c r="M57" i="4"/>
  <c r="M42" i="4"/>
  <c r="M43" i="4"/>
  <c r="M46" i="4"/>
  <c r="M47" i="4"/>
  <c r="M19" i="4"/>
  <c r="M20" i="4"/>
  <c r="M23" i="4"/>
  <c r="M24" i="4"/>
  <c r="M27" i="4"/>
  <c r="M28" i="4"/>
  <c r="C86" i="4"/>
  <c r="L74" i="4"/>
  <c r="L62" i="4"/>
  <c r="L58" i="4"/>
  <c r="L59" i="4"/>
  <c r="L49" i="4"/>
  <c r="L33" i="4"/>
  <c r="L31" i="4"/>
  <c r="L17" i="4"/>
  <c r="L73" i="4"/>
  <c r="M63" i="4"/>
  <c r="L63" i="4"/>
  <c r="M50" i="4"/>
  <c r="M33" i="4"/>
  <c r="M34" i="4"/>
  <c r="M41" i="4"/>
  <c r="M74" i="4"/>
  <c r="M75" i="4"/>
  <c r="M77" i="4"/>
  <c r="M86" i="4"/>
  <c r="L80" i="4"/>
  <c r="M80" i="4" s="1"/>
  <c r="L78" i="4"/>
  <c r="L75" i="4"/>
  <c r="M59" i="4"/>
  <c r="L50" i="4"/>
  <c r="L41" i="4"/>
  <c r="L34" i="4"/>
  <c r="L32" i="4"/>
  <c r="M31" i="4" s="1"/>
  <c r="L18" i="4"/>
  <c r="M45" i="4" l="1"/>
  <c r="L66" i="4"/>
  <c r="M83" i="4"/>
  <c r="M79" i="4"/>
  <c r="M67" i="4"/>
  <c r="M62" i="4"/>
  <c r="M58" i="4"/>
  <c r="M40" i="4"/>
  <c r="M49" i="4"/>
  <c r="M32" i="4"/>
  <c r="M18" i="4"/>
  <c r="G74" i="4"/>
  <c r="G75" i="4"/>
  <c r="G68" i="4"/>
  <c r="G69" i="4"/>
  <c r="M38" i="4" l="1"/>
  <c r="M66" i="4"/>
  <c r="M17" i="4"/>
  <c r="G17" i="4"/>
  <c r="G18" i="4"/>
  <c r="G40" i="4"/>
  <c r="G76" i="4"/>
  <c r="G79" i="4"/>
  <c r="M37" i="4" l="1"/>
  <c r="G67" i="4"/>
  <c r="G70" i="4"/>
  <c r="G66" i="4" s="1"/>
  <c r="G77" i="4"/>
  <c r="G78" i="4"/>
  <c r="G80" i="4"/>
  <c r="G81" i="4"/>
  <c r="G82" i="4"/>
  <c r="G83" i="4"/>
  <c r="G64" i="4"/>
  <c r="G62" i="4" s="1"/>
  <c r="G65" i="4"/>
  <c r="G50" i="4"/>
  <c r="G52" i="4"/>
  <c r="G53" i="4"/>
  <c r="G55" i="4"/>
  <c r="G56" i="4"/>
  <c r="G57" i="4"/>
  <c r="G49" i="4" s="1"/>
  <c r="G59" i="4"/>
  <c r="G58" i="4" s="1"/>
  <c r="G60" i="4"/>
  <c r="G61" i="4"/>
  <c r="L35" i="4" l="1"/>
  <c r="M36" i="4"/>
  <c r="G42" i="4"/>
  <c r="G43" i="4"/>
  <c r="G44" i="4"/>
  <c r="G46" i="4"/>
  <c r="G47" i="4"/>
  <c r="G41" i="4"/>
  <c r="M35" i="4" l="1"/>
  <c r="H86" i="4"/>
  <c r="O86" i="4" s="1"/>
  <c r="G36" i="4"/>
  <c r="G38" i="4"/>
  <c r="G35" i="4" s="1"/>
  <c r="G39" i="4"/>
  <c r="G34" i="4"/>
  <c r="G33" i="4" s="1"/>
  <c r="G32" i="4"/>
  <c r="G31" i="4" s="1"/>
  <c r="G19" i="4"/>
  <c r="G20" i="4"/>
  <c r="G22" i="4"/>
  <c r="G23" i="4"/>
  <c r="G24" i="4"/>
  <c r="G25" i="4"/>
  <c r="G27" i="4"/>
  <c r="G28" i="4"/>
  <c r="G30" i="4"/>
</calcChain>
</file>

<file path=xl/sharedStrings.xml><?xml version="1.0" encoding="utf-8"?>
<sst xmlns="http://schemas.openxmlformats.org/spreadsheetml/2006/main" count="231" uniqueCount="126">
  <si>
    <t>Belanja Alat/Bahan untuk Kegiatan Kantor-Alat/Bahan untuk Kegiatan Kantor Lainnya</t>
  </si>
  <si>
    <t>Belanja Modal Peralatan Personal Computer</t>
  </si>
  <si>
    <r>
      <t xml:space="preserve">Belanja Modal Alat Rumah Tangga Lainnya (Home Use)
</t>
    </r>
    <r>
      <rPr>
        <i/>
        <u/>
        <sz val="8"/>
        <rFont val="Calibri"/>
        <family val="1"/>
      </rPr>
      <t/>
    </r>
  </si>
  <si>
    <r>
      <t>Belanja Modal Personal Computer</t>
    </r>
    <r>
      <rPr>
        <i/>
        <u/>
        <sz val="8"/>
        <rFont val="Calibri"/>
        <family val="1"/>
      </rPr>
      <t/>
    </r>
  </si>
  <si>
    <r>
      <t>Belanja Modal Kendaraan Tak Bermotor Penumpang</t>
    </r>
    <r>
      <rPr>
        <i/>
        <u/>
        <sz val="8"/>
        <rFont val="Calibri"/>
        <family val="1"/>
      </rPr>
      <t/>
    </r>
  </si>
  <si>
    <t>Belanja Modal Mebel</t>
  </si>
  <si>
    <r>
      <t>Belanja Modal Alat Pendingin</t>
    </r>
    <r>
      <rPr>
        <i/>
        <u/>
        <sz val="8"/>
        <rFont val="Calibri"/>
        <family val="1"/>
      </rPr>
      <t/>
    </r>
  </si>
  <si>
    <t>Belanja Modal Alat Dapur</t>
  </si>
  <si>
    <t>Buah</t>
  </si>
  <si>
    <t>Paket</t>
  </si>
  <si>
    <t>Unit</t>
  </si>
  <si>
    <r>
      <t>Belanja Modal Pompa</t>
    </r>
    <r>
      <rPr>
        <i/>
        <u/>
        <sz val="8"/>
        <rFont val="Calibri"/>
        <family val="1"/>
      </rPr>
      <t/>
    </r>
  </si>
  <si>
    <r>
      <t>Belanja Modal Alat Penyimpan Perlengkapan Kantor</t>
    </r>
    <r>
      <rPr>
        <i/>
        <u/>
        <sz val="8"/>
        <rFont val="Calibri"/>
        <family val="1"/>
      </rPr>
      <t/>
    </r>
  </si>
  <si>
    <r>
      <t>Belanja Modal Alat Kantor Lainnya</t>
    </r>
    <r>
      <rPr>
        <i/>
        <u/>
        <sz val="8"/>
        <rFont val="Calibri"/>
        <family val="1"/>
      </rPr>
      <t/>
    </r>
  </si>
  <si>
    <t>Indikator</t>
  </si>
  <si>
    <t>Target Kinerja</t>
  </si>
  <si>
    <t>Tolak Ukur Kinerja</t>
  </si>
  <si>
    <t>Capaian Program</t>
  </si>
  <si>
    <t>Indeks Kepuasan Masyarakat</t>
  </si>
  <si>
    <t>Masukan</t>
  </si>
  <si>
    <t>Tersedianya Dana</t>
  </si>
  <si>
    <t>Keluaran</t>
  </si>
  <si>
    <t>Jumlah Peralatan Non Medis yang Di Beli</t>
  </si>
  <si>
    <t>Hasil</t>
  </si>
  <si>
    <t>Prosentase Peralatan yang dibeli sesuai dengan yang direncanakan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</si>
  <si>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</si>
  <si>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</si>
  <si>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</si>
  <si>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</si>
  <si>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</si>
  <si>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</si>
  <si>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</si>
  <si>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</si>
  <si>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5.1.02.01.01.0036</t>
  </si>
  <si>
    <t>5.2.02.01.03.0005</t>
  </si>
  <si>
    <t>5.2.02.02.02.0002</t>
  </si>
  <si>
    <t>5.2.02.05.01.0004</t>
  </si>
  <si>
    <t>5.2.02.05.01.0005</t>
  </si>
  <si>
    <t>5.2.02.05.02.0001</t>
  </si>
  <si>
    <t>5.2.02.05.02.0004</t>
  </si>
  <si>
    <t>5.2.02.05.02.0005</t>
  </si>
  <si>
    <t>5.2.02.05.02.0006</t>
  </si>
  <si>
    <t>5.2.02.10.01.0002</t>
  </si>
  <si>
    <t>5.2.02.10.02.0003</t>
  </si>
  <si>
    <t>JUMLAH BELANJA</t>
  </si>
  <si>
    <t>:    00.01.01 - PROGRAM PENUNJANG URUSAN PEMERINTAHAN DAERAH BLUD</t>
  </si>
  <si>
    <t>:    00.01.01.07 - Pengadaan Barang Milik Daerah Penunjang Urusan Pemerintah Daerah</t>
  </si>
  <si>
    <t>:    Jasa Layanan BLUD</t>
  </si>
  <si>
    <t xml:space="preserve">Program   </t>
  </si>
  <si>
    <t xml:space="preserve">Kegiatan  </t>
  </si>
  <si>
    <t xml:space="preserve">Sumber Dana  </t>
  </si>
  <si>
    <t xml:space="preserve">   Lemari Pasien</t>
  </si>
  <si>
    <t xml:space="preserve">   komputer</t>
  </si>
  <si>
    <t xml:space="preserve">   Showcase</t>
  </si>
  <si>
    <t xml:space="preserve">   Kipas Angin 12" </t>
  </si>
  <si>
    <t xml:space="preserve">   Sofa Ruang Direktur</t>
  </si>
  <si>
    <t xml:space="preserve">   Kursi Dokter</t>
  </si>
  <si>
    <t xml:space="preserve">   Kursi Tunggu</t>
  </si>
  <si>
    <t xml:space="preserve">   Meja Kerja</t>
  </si>
  <si>
    <t xml:space="preserve">   Akrilik</t>
  </si>
  <si>
    <t xml:space="preserve">   Papan Nama Informasi Bilboard</t>
  </si>
  <si>
    <t xml:space="preserve">   Etalase kaca Spesifikasi : uk 200x150x50</t>
  </si>
  <si>
    <t xml:space="preserve">   Sepeda</t>
  </si>
  <si>
    <t xml:space="preserve">   Pompa 3 Phase</t>
  </si>
  <si>
    <t xml:space="preserve">   Senter LED</t>
  </si>
  <si>
    <t xml:space="preserve">   Dispenser duduk / kecil</t>
  </si>
  <si>
    <t xml:space="preserve">   Hygrometer</t>
  </si>
  <si>
    <t xml:space="preserve">   Jam dinding</t>
  </si>
  <si>
    <t xml:space="preserve">   Kontainer Besar</t>
  </si>
  <si>
    <t xml:space="preserve">   Kursi Plastik</t>
  </si>
  <si>
    <t xml:space="preserve">   Rak Sepatu</t>
  </si>
  <si>
    <t xml:space="preserve">Sub Kegiatan  </t>
  </si>
  <si>
    <t>Kelompok Sasaran Kegiatan   :     Sarana Prasarana Rumah Sakit</t>
  </si>
  <si>
    <t>41 Jenis</t>
  </si>
  <si>
    <t xml:space="preserve">   Pisau</t>
  </si>
  <si>
    <t>Set</t>
  </si>
  <si>
    <t xml:space="preserve">   Sendok Stainless</t>
  </si>
  <si>
    <t xml:space="preserve">   Alat kegiatan kantor lainnya</t>
  </si>
  <si>
    <t xml:space="preserve">   Rak Besi uk 200x120x50</t>
  </si>
  <si>
    <t xml:space="preserve">   LCD Proyektor</t>
  </si>
  <si>
    <t xml:space="preserve">   Kamera</t>
  </si>
  <si>
    <t xml:space="preserve">   Troli Tindakan</t>
  </si>
  <si>
    <t xml:space="preserve">   Troli Belanja</t>
  </si>
  <si>
    <t xml:space="preserve">   Kulkas</t>
  </si>
  <si>
    <t xml:space="preserve">   Kursi Aula</t>
  </si>
  <si>
    <t xml:space="preserve">   Sofa Ruang Rapat</t>
  </si>
  <si>
    <t xml:space="preserve">   Panci</t>
  </si>
  <si>
    <t xml:space="preserve">   Dandang Bertingkat</t>
  </si>
  <si>
    <t xml:space="preserve">   Alat Ukur Formaldehide</t>
  </si>
  <si>
    <t xml:space="preserve">   Korden Ruang Rawat Inap</t>
  </si>
  <si>
    <t xml:space="preserve">   Laptop</t>
  </si>
  <si>
    <t xml:space="preserve">   Finger Print</t>
  </si>
  <si>
    <t xml:space="preserve">   Printer L121</t>
  </si>
  <si>
    <t xml:space="preserve">   Printer Double Fotocopi</t>
  </si>
  <si>
    <t xml:space="preserve">   Scanner G2010</t>
  </si>
  <si>
    <t>Rp.1.077.000.000,00</t>
  </si>
  <si>
    <t xml:space="preserve">   Alat cukur rambut elektrik</t>
  </si>
  <si>
    <t xml:space="preserve">   Bangku Taman</t>
  </si>
  <si>
    <t>5.2.02.06.02.0001</t>
  </si>
  <si>
    <t>Belanja Modal Alat Komunikasi Telephone</t>
  </si>
  <si>
    <t xml:space="preserve">   Handphone</t>
  </si>
  <si>
    <t>Sesudah Perubahan</t>
  </si>
  <si>
    <t>Tambah / Kurang</t>
  </si>
  <si>
    <t>10 = 7 x 9</t>
  </si>
  <si>
    <t>Purbalingga,     Juli  2025</t>
  </si>
  <si>
    <t>dr. SIGIT PURNOMOHADI, Sp.PD</t>
  </si>
  <si>
    <t>NIP. 19720925 200212 1 005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</si>
  <si>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       PER KEGIATAN TAHUN ANGGARAN 2025</t>
    </r>
  </si>
  <si>
    <t>RBA BELANJA PERUBAHAN</t>
  </si>
  <si>
    <t>Sebelum Perubahan</t>
  </si>
  <si>
    <t>50 Jenis</t>
  </si>
  <si>
    <t xml:space="preserve">   Teflon</t>
  </si>
  <si>
    <t xml:space="preserve">   Kain Hijau</t>
  </si>
  <si>
    <t xml:space="preserve">   Perlak</t>
  </si>
  <si>
    <t>Rol</t>
  </si>
  <si>
    <t xml:space="preserve">   Lemari Kayu</t>
  </si>
  <si>
    <t xml:space="preserve">   Troli Laptop</t>
  </si>
  <si>
    <t xml:space="preserve">   Running Text</t>
  </si>
  <si>
    <t xml:space="preserve">   Kursi BR Hidrolik</t>
  </si>
  <si>
    <t xml:space="preserve">   Lemari Sudut</t>
  </si>
  <si>
    <t xml:space="preserve">   Blender</t>
  </si>
  <si>
    <t xml:space="preserve">   UPS</t>
  </si>
  <si>
    <t xml:space="preserve">   TV 32"</t>
  </si>
  <si>
    <t xml:space="preserve">   TV 43"</t>
  </si>
  <si>
    <t>:    00.01.01.07.11 - Pengadaan Sarana dan Prasarana Pendukung Gedung Kantor atau Bangunan Lainnya</t>
  </si>
  <si>
    <t>Rp.1.277.000.000,00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</si>
</sst>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3" x14ac:knownFonts="1">
    <font>
      <sz val="10"/>
      <color rgb="FF000000"/>
      <name val="Times New Roman"/>
      <charset val="204"/>
    </font>
    <font>
      <i/>
      <u/>
      <sz val="8"/>
      <name val="Calibri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</cellStyleXfs>
  <cellXfs count="85">
    <xf numFmtId="0" fontId="0" fillId="0" borderId="0" xfId="0" applyFill="1" applyBorder="1" applyAlignment="1">
      <alignment horizontal="left" vertical="top"/>
    </xf>
    <xf numFmtId="0" fontId="3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quotePrefix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quotePrefix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6" xfId="1" applyNumberFormat="1" applyFont="1" applyFill="1" applyBorder="1" applyAlignment="1">
      <alignment horizontal="left" vertical="center" wrapText="1"/>
    </xf>
    <xf numFmtId="164" fontId="9" fillId="0" borderId="6" xfId="1" applyNumberFormat="1" applyFont="1" applyFill="1" applyBorder="1" applyAlignment="1">
      <alignment horizontal="right" vertical="center" shrinkToFit="1"/>
    </xf>
    <xf numFmtId="164" fontId="10" fillId="0" borderId="6" xfId="1" applyNumberFormat="1" applyFont="1" applyFill="1" applyBorder="1" applyAlignment="1">
      <alignment horizontal="right" vertical="center" shrinkToFit="1"/>
    </xf>
    <xf numFmtId="164" fontId="3" fillId="0" borderId="6" xfId="1" applyNumberFormat="1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right" vertical="center" shrinkToFit="1"/>
    </xf>
    <xf numFmtId="164" fontId="10" fillId="0" borderId="7" xfId="1" applyNumberFormat="1" applyFont="1" applyFill="1" applyBorder="1" applyAlignment="1">
      <alignment horizontal="right" vertical="center" shrinkToFit="1"/>
    </xf>
    <xf numFmtId="164" fontId="10" fillId="0" borderId="7" xfId="0" applyNumberFormat="1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10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left" vertical="top"/>
    </xf>
    <xf numFmtId="0" fontId="3" fillId="0" borderId="0" xfId="4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0" fontId="3" fillId="0" borderId="9" xfId="4" applyFont="1" applyFill="1" applyBorder="1" applyAlignment="1">
      <alignment wrapText="1"/>
    </xf>
    <xf numFmtId="0" fontId="4" fillId="0" borderId="5" xfId="0" applyFont="1" applyFill="1" applyBorder="1" applyAlignment="1">
      <alignment horizontal="left" vertical="top"/>
    </xf>
    <xf numFmtId="164" fontId="4" fillId="0" borderId="21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164" fontId="4" fillId="0" borderId="6" xfId="0" applyNumberFormat="1" applyFont="1" applyFill="1" applyBorder="1" applyAlignment="1">
      <alignment horizontal="left" vertical="center"/>
    </xf>
    <xf numFmtId="164" fontId="12" fillId="0" borderId="6" xfId="0" applyNumberFormat="1" applyFont="1" applyFill="1" applyBorder="1" applyAlignment="1">
      <alignment horizontal="left" vertical="center"/>
    </xf>
    <xf numFmtId="164" fontId="4" fillId="0" borderId="20" xfId="0" applyNumberFormat="1" applyFont="1" applyFill="1" applyBorder="1" applyAlignment="1">
      <alignment horizontal="left" vertical="center"/>
    </xf>
    <xf numFmtId="43" fontId="0" fillId="0" borderId="0" xfId="0" applyNumberFormat="1" applyFill="1" applyBorder="1" applyAlignment="1">
      <alignment horizontal="left" vertical="top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64" fontId="12" fillId="0" borderId="11" xfId="0" applyNumberFormat="1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wrapText="1"/>
    </xf>
    <xf numFmtId="0" fontId="5" fillId="0" borderId="8" xfId="4" applyFont="1" applyFill="1" applyBorder="1" applyAlignment="1">
      <alignment horizontal="center" wrapText="1"/>
    </xf>
    <xf numFmtId="0" fontId="3" fillId="0" borderId="9" xfId="4" applyFont="1" applyFill="1" applyBorder="1" applyAlignment="1">
      <alignment horizontal="center" wrapText="1"/>
    </xf>
    <xf numFmtId="0" fontId="3" fillId="0" borderId="10" xfId="4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0" xfId="4" applyFont="1" applyFill="1" applyBorder="1" applyAlignment="1">
      <alignment horizontal="center" wrapText="1"/>
    </xf>
    <xf numFmtId="0" fontId="3" fillId="0" borderId="8" xfId="4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6">
    <cellStyle name="Comma [0]" xfId="1" builtinId="6"/>
    <cellStyle name="Comma [0] 2" xfId="5"/>
    <cellStyle name="Comma [0] 3" xfId="3"/>
    <cellStyle name="Normal" xfId="0" builtinId="0"/>
    <cellStyle name="Normal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topLeftCell="A46" zoomScale="140" zoomScaleNormal="140" workbookViewId="0">
      <selection activeCell="B52" sqref="B52"/>
    </sheetView>
  </sheetViews>
  <sheetFormatPr defaultRowHeight="12.75" x14ac:dyDescent="0.2"/>
  <cols>
    <col min="1" max="1" width="17" customWidth="1"/>
    <col min="2" max="2" width="42.33203125" customWidth="1"/>
    <col min="3" max="3" width="6.83203125" customWidth="1"/>
    <col min="4" max="4" width="3.1640625" customWidth="1"/>
    <col min="5" max="5" width="10.83203125" customWidth="1"/>
    <col min="6" max="6" width="13" customWidth="1"/>
    <col min="7" max="7" width="14.6640625" customWidth="1"/>
    <col min="8" max="8" width="5.1640625" customWidth="1"/>
    <col min="9" max="9" width="4.83203125" customWidth="1"/>
    <col min="11" max="11" width="12.83203125" customWidth="1"/>
    <col min="12" max="12" width="14.5" customWidth="1"/>
    <col min="13" max="13" width="15.6640625" customWidth="1"/>
    <col min="15" max="15" width="14.1640625" bestFit="1" customWidth="1"/>
  </cols>
  <sheetData>
    <row r="1" spans="1:13" ht="63" customHeight="1" x14ac:dyDescent="0.2">
      <c r="A1" s="17"/>
      <c r="B1" s="71" t="s">
        <v>107</v>
      </c>
      <c r="C1" s="71"/>
      <c r="D1" s="71"/>
      <c r="E1" s="71"/>
      <c r="F1" s="71"/>
      <c r="G1" s="71"/>
      <c r="H1" s="71"/>
      <c r="I1" s="71"/>
      <c r="J1" s="71"/>
      <c r="K1" s="71"/>
      <c r="L1" s="72" t="s">
        <v>108</v>
      </c>
      <c r="M1" s="72"/>
    </row>
    <row r="2" spans="1:13" ht="12.75" customHeight="1" x14ac:dyDescent="0.2">
      <c r="A2" s="18" t="s">
        <v>48</v>
      </c>
      <c r="B2" s="73" t="s">
        <v>45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2.75" customHeight="1" x14ac:dyDescent="0.2">
      <c r="A3" s="18" t="s">
        <v>49</v>
      </c>
      <c r="B3" s="73" t="s">
        <v>46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2.75" customHeight="1" x14ac:dyDescent="0.2">
      <c r="A4" s="18" t="s">
        <v>71</v>
      </c>
      <c r="B4" s="73" t="s">
        <v>124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2.75" customHeight="1" x14ac:dyDescent="0.2">
      <c r="A5" s="18" t="s">
        <v>50</v>
      </c>
      <c r="B5" s="73" t="s">
        <v>47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2.75" customHeight="1" x14ac:dyDescent="0.2">
      <c r="A6" s="65" t="s">
        <v>14</v>
      </c>
      <c r="B6" s="66" t="s">
        <v>109</v>
      </c>
      <c r="C6" s="66"/>
      <c r="D6" s="66"/>
      <c r="E6" s="66"/>
      <c r="F6" s="66"/>
      <c r="G6" s="66" t="s">
        <v>101</v>
      </c>
      <c r="H6" s="66"/>
      <c r="I6" s="66"/>
      <c r="J6" s="66"/>
      <c r="K6" s="66"/>
      <c r="L6" s="66"/>
      <c r="M6" s="66"/>
    </row>
    <row r="7" spans="1:13" ht="12.75" customHeight="1" x14ac:dyDescent="0.2">
      <c r="A7" s="65"/>
      <c r="B7" s="47" t="s">
        <v>16</v>
      </c>
      <c r="C7" s="65" t="s">
        <v>15</v>
      </c>
      <c r="D7" s="65"/>
      <c r="E7" s="65"/>
      <c r="F7" s="65"/>
      <c r="G7" s="65" t="s">
        <v>16</v>
      </c>
      <c r="H7" s="65"/>
      <c r="I7" s="65"/>
      <c r="J7" s="65"/>
      <c r="K7" s="65" t="s">
        <v>15</v>
      </c>
      <c r="L7" s="65"/>
      <c r="M7" s="65"/>
    </row>
    <row r="8" spans="1:13" x14ac:dyDescent="0.2">
      <c r="A8" s="47" t="s">
        <v>17</v>
      </c>
      <c r="B8" s="19" t="s">
        <v>18</v>
      </c>
      <c r="C8" s="58">
        <v>82</v>
      </c>
      <c r="D8" s="58"/>
      <c r="E8" s="58"/>
      <c r="F8" s="58"/>
      <c r="G8" s="74" t="s">
        <v>18</v>
      </c>
      <c r="H8" s="74"/>
      <c r="I8" s="74"/>
      <c r="J8" s="74"/>
      <c r="K8" s="58">
        <v>82</v>
      </c>
      <c r="L8" s="58"/>
      <c r="M8" s="58"/>
    </row>
    <row r="9" spans="1:13" ht="12.75" customHeight="1" x14ac:dyDescent="0.2">
      <c r="A9" s="47" t="s">
        <v>19</v>
      </c>
      <c r="B9" s="19" t="s">
        <v>20</v>
      </c>
      <c r="C9" s="58" t="s">
        <v>95</v>
      </c>
      <c r="D9" s="58"/>
      <c r="E9" s="58"/>
      <c r="F9" s="58"/>
      <c r="G9" s="74" t="s">
        <v>20</v>
      </c>
      <c r="H9" s="74"/>
      <c r="I9" s="74"/>
      <c r="J9" s="74"/>
      <c r="K9" s="58" t="s">
        <v>125</v>
      </c>
      <c r="L9" s="58"/>
      <c r="M9" s="58"/>
    </row>
    <row r="10" spans="1:13" ht="12.75" customHeight="1" x14ac:dyDescent="0.2">
      <c r="A10" s="47" t="s">
        <v>21</v>
      </c>
      <c r="B10" s="19" t="s">
        <v>22</v>
      </c>
      <c r="C10" s="58" t="s">
        <v>73</v>
      </c>
      <c r="D10" s="58"/>
      <c r="E10" s="58"/>
      <c r="F10" s="58"/>
      <c r="G10" s="74" t="s">
        <v>22</v>
      </c>
      <c r="H10" s="74"/>
      <c r="I10" s="74"/>
      <c r="J10" s="74"/>
      <c r="K10" s="58" t="s">
        <v>110</v>
      </c>
      <c r="L10" s="58"/>
      <c r="M10" s="58"/>
    </row>
    <row r="11" spans="1:13" ht="25.5" customHeight="1" x14ac:dyDescent="0.2">
      <c r="A11" s="47" t="s">
        <v>23</v>
      </c>
      <c r="B11" s="19" t="s">
        <v>24</v>
      </c>
      <c r="C11" s="59">
        <v>1</v>
      </c>
      <c r="D11" s="59"/>
      <c r="E11" s="59"/>
      <c r="F11" s="59"/>
      <c r="G11" s="74" t="s">
        <v>24</v>
      </c>
      <c r="H11" s="74"/>
      <c r="I11" s="74"/>
      <c r="J11" s="74"/>
      <c r="K11" s="59">
        <v>1</v>
      </c>
      <c r="L11" s="59"/>
      <c r="M11" s="59"/>
    </row>
    <row r="12" spans="1:13" ht="12.75" customHeight="1" x14ac:dyDescent="0.2">
      <c r="A12" s="62" t="s">
        <v>72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1:13" ht="13.5" customHeight="1" x14ac:dyDescent="0.2">
      <c r="A13" s="65" t="s">
        <v>25</v>
      </c>
      <c r="B13" s="65" t="s">
        <v>26</v>
      </c>
      <c r="C13" s="65" t="s">
        <v>109</v>
      </c>
      <c r="D13" s="65"/>
      <c r="E13" s="65"/>
      <c r="F13" s="65"/>
      <c r="G13" s="65"/>
      <c r="H13" s="66" t="s">
        <v>101</v>
      </c>
      <c r="I13" s="66"/>
      <c r="J13" s="66"/>
      <c r="K13" s="66"/>
      <c r="L13" s="66"/>
      <c r="M13" s="66" t="s">
        <v>102</v>
      </c>
    </row>
    <row r="14" spans="1:13" ht="14.25" customHeight="1" x14ac:dyDescent="0.2">
      <c r="A14" s="65"/>
      <c r="B14" s="65"/>
      <c r="C14" s="65" t="s">
        <v>27</v>
      </c>
      <c r="D14" s="65"/>
      <c r="E14" s="47" t="s">
        <v>28</v>
      </c>
      <c r="F14" s="47" t="s">
        <v>29</v>
      </c>
      <c r="G14" s="47" t="s">
        <v>30</v>
      </c>
      <c r="H14" s="66" t="s">
        <v>27</v>
      </c>
      <c r="I14" s="66"/>
      <c r="J14" s="49" t="s">
        <v>28</v>
      </c>
      <c r="K14" s="49" t="s">
        <v>29</v>
      </c>
      <c r="L14" s="49" t="s">
        <v>30</v>
      </c>
      <c r="M14" s="66"/>
    </row>
    <row r="15" spans="1:13" ht="13.7" customHeight="1" x14ac:dyDescent="0.2">
      <c r="A15" s="48" t="s">
        <v>31</v>
      </c>
      <c r="B15" s="45">
        <v>2</v>
      </c>
      <c r="C15" s="79">
        <v>3</v>
      </c>
      <c r="D15" s="79"/>
      <c r="E15" s="45">
        <v>4</v>
      </c>
      <c r="F15" s="45">
        <v>5</v>
      </c>
      <c r="G15" s="48" t="s">
        <v>32</v>
      </c>
      <c r="H15" s="75">
        <v>7</v>
      </c>
      <c r="I15" s="75"/>
      <c r="J15" s="50">
        <v>8</v>
      </c>
      <c r="K15" s="50">
        <v>9</v>
      </c>
      <c r="L15" s="16" t="s">
        <v>103</v>
      </c>
      <c r="M15" s="50">
        <v>11</v>
      </c>
    </row>
    <row r="16" spans="1:13" ht="15.75" customHeight="1" x14ac:dyDescent="0.2">
      <c r="A16" s="27"/>
      <c r="B16" s="28"/>
      <c r="C16" s="80"/>
      <c r="D16" s="80"/>
      <c r="E16" s="46"/>
      <c r="F16" s="46"/>
      <c r="G16" s="29"/>
      <c r="H16" s="60"/>
      <c r="I16" s="61"/>
      <c r="J16" s="35"/>
      <c r="K16" s="35"/>
      <c r="L16" s="35"/>
      <c r="M16" s="35"/>
    </row>
    <row r="17" spans="1:13" ht="22.5" x14ac:dyDescent="0.2">
      <c r="A17" s="44" t="s">
        <v>33</v>
      </c>
      <c r="B17" s="5" t="s">
        <v>0</v>
      </c>
      <c r="C17" s="56"/>
      <c r="D17" s="56"/>
      <c r="E17" s="6"/>
      <c r="F17" s="20"/>
      <c r="G17" s="21">
        <f>SUM(G18:G30)</f>
        <v>51000000</v>
      </c>
      <c r="H17" s="56"/>
      <c r="I17" s="56"/>
      <c r="J17" s="6"/>
      <c r="K17" s="20"/>
      <c r="L17" s="21">
        <f>SUM(L18:L30)</f>
        <v>51000000</v>
      </c>
      <c r="M17" s="40">
        <f>L17-G17</f>
        <v>0</v>
      </c>
    </row>
    <row r="18" spans="1:13" ht="15.75" customHeight="1" x14ac:dyDescent="0.2">
      <c r="A18" s="3"/>
      <c r="B18" s="4" t="s">
        <v>65</v>
      </c>
      <c r="C18" s="56">
        <v>5</v>
      </c>
      <c r="D18" s="56"/>
      <c r="E18" s="43" t="s">
        <v>10</v>
      </c>
      <c r="F18" s="20">
        <v>495000</v>
      </c>
      <c r="G18" s="22">
        <f>F18*C18</f>
        <v>2475000</v>
      </c>
      <c r="H18" s="56">
        <v>6</v>
      </c>
      <c r="I18" s="56"/>
      <c r="J18" s="43" t="s">
        <v>10</v>
      </c>
      <c r="K18" s="20">
        <v>495000</v>
      </c>
      <c r="L18" s="22">
        <f>K18*H18</f>
        <v>2970000</v>
      </c>
      <c r="M18" s="39">
        <f t="shared" ref="M18:M86" si="0">L18-G18</f>
        <v>495000</v>
      </c>
    </row>
    <row r="19" spans="1:13" ht="15.75" customHeight="1" x14ac:dyDescent="0.2">
      <c r="A19" s="3"/>
      <c r="B19" s="4" t="s">
        <v>66</v>
      </c>
      <c r="C19" s="56">
        <v>20</v>
      </c>
      <c r="D19" s="56"/>
      <c r="E19" s="43" t="s">
        <v>8</v>
      </c>
      <c r="F19" s="20">
        <v>440000</v>
      </c>
      <c r="G19" s="22">
        <f t="shared" ref="G19:G30" si="1">F19*C19</f>
        <v>8800000</v>
      </c>
      <c r="H19" s="56">
        <v>100</v>
      </c>
      <c r="I19" s="56"/>
      <c r="J19" s="43" t="s">
        <v>8</v>
      </c>
      <c r="K19" s="20">
        <v>105000</v>
      </c>
      <c r="L19" s="22">
        <f t="shared" ref="L19:L30" si="2">K19*H19</f>
        <v>10500000</v>
      </c>
      <c r="M19" s="39">
        <f t="shared" si="0"/>
        <v>1700000</v>
      </c>
    </row>
    <row r="20" spans="1:13" ht="15.75" customHeight="1" x14ac:dyDescent="0.2">
      <c r="A20" s="3"/>
      <c r="B20" s="4" t="s">
        <v>67</v>
      </c>
      <c r="C20" s="56">
        <v>20</v>
      </c>
      <c r="D20" s="56"/>
      <c r="E20" s="43" t="s">
        <v>8</v>
      </c>
      <c r="F20" s="20">
        <v>250000</v>
      </c>
      <c r="G20" s="22">
        <f t="shared" si="1"/>
        <v>5000000</v>
      </c>
      <c r="H20" s="56">
        <v>20</v>
      </c>
      <c r="I20" s="56"/>
      <c r="J20" s="43" t="s">
        <v>8</v>
      </c>
      <c r="K20" s="20">
        <v>250000</v>
      </c>
      <c r="L20" s="22">
        <f t="shared" si="2"/>
        <v>5000000</v>
      </c>
      <c r="M20" s="39">
        <f t="shared" si="0"/>
        <v>0</v>
      </c>
    </row>
    <row r="21" spans="1:13" ht="15.75" customHeight="1" x14ac:dyDescent="0.2">
      <c r="A21" s="3"/>
      <c r="B21" s="4" t="s">
        <v>112</v>
      </c>
      <c r="C21" s="54"/>
      <c r="D21" s="55"/>
      <c r="E21" s="43"/>
      <c r="F21" s="20"/>
      <c r="G21" s="22"/>
      <c r="H21" s="56">
        <v>2</v>
      </c>
      <c r="I21" s="56"/>
      <c r="J21" s="43" t="s">
        <v>114</v>
      </c>
      <c r="K21" s="20">
        <v>3200000</v>
      </c>
      <c r="L21" s="22">
        <f t="shared" si="2"/>
        <v>6400000</v>
      </c>
      <c r="M21" s="39">
        <f t="shared" si="0"/>
        <v>6400000</v>
      </c>
    </row>
    <row r="22" spans="1:13" ht="15.75" customHeight="1" x14ac:dyDescent="0.2">
      <c r="A22" s="3"/>
      <c r="B22" s="4" t="s">
        <v>68</v>
      </c>
      <c r="C22" s="56">
        <v>2</v>
      </c>
      <c r="D22" s="56"/>
      <c r="E22" s="43" t="s">
        <v>8</v>
      </c>
      <c r="F22" s="20">
        <v>300000</v>
      </c>
      <c r="G22" s="22">
        <f t="shared" si="1"/>
        <v>600000</v>
      </c>
      <c r="H22" s="56">
        <v>5</v>
      </c>
      <c r="I22" s="56"/>
      <c r="J22" s="43" t="s">
        <v>8</v>
      </c>
      <c r="K22" s="20">
        <v>300000</v>
      </c>
      <c r="L22" s="22">
        <f t="shared" si="2"/>
        <v>1500000</v>
      </c>
      <c r="M22" s="39">
        <f t="shared" si="0"/>
        <v>900000</v>
      </c>
    </row>
    <row r="23" spans="1:13" ht="15.75" customHeight="1" x14ac:dyDescent="0.2">
      <c r="A23" s="3"/>
      <c r="B23" s="4" t="s">
        <v>69</v>
      </c>
      <c r="C23" s="56">
        <v>30</v>
      </c>
      <c r="D23" s="56"/>
      <c r="E23" s="43" t="s">
        <v>8</v>
      </c>
      <c r="F23" s="20">
        <v>80000</v>
      </c>
      <c r="G23" s="22">
        <f t="shared" si="1"/>
        <v>2400000</v>
      </c>
      <c r="H23" s="56">
        <v>60</v>
      </c>
      <c r="I23" s="56"/>
      <c r="J23" s="43" t="s">
        <v>8</v>
      </c>
      <c r="K23" s="20">
        <v>65000</v>
      </c>
      <c r="L23" s="22">
        <f t="shared" si="2"/>
        <v>3900000</v>
      </c>
      <c r="M23" s="39">
        <f t="shared" si="0"/>
        <v>1500000</v>
      </c>
    </row>
    <row r="24" spans="1:13" ht="15.75" customHeight="1" x14ac:dyDescent="0.2">
      <c r="A24" s="3"/>
      <c r="B24" s="4" t="s">
        <v>74</v>
      </c>
      <c r="C24" s="56">
        <v>5</v>
      </c>
      <c r="D24" s="56"/>
      <c r="E24" s="43" t="s">
        <v>75</v>
      </c>
      <c r="F24" s="20">
        <v>200000</v>
      </c>
      <c r="G24" s="22">
        <f t="shared" si="1"/>
        <v>1000000</v>
      </c>
      <c r="H24" s="56">
        <v>2</v>
      </c>
      <c r="I24" s="56"/>
      <c r="J24" s="43" t="s">
        <v>75</v>
      </c>
      <c r="K24" s="20">
        <v>200000</v>
      </c>
      <c r="L24" s="22">
        <f t="shared" si="2"/>
        <v>400000</v>
      </c>
      <c r="M24" s="39">
        <f t="shared" si="0"/>
        <v>-600000</v>
      </c>
    </row>
    <row r="25" spans="1:13" ht="15.75" customHeight="1" x14ac:dyDescent="0.2">
      <c r="A25" s="3"/>
      <c r="B25" s="4" t="s">
        <v>70</v>
      </c>
      <c r="C25" s="56">
        <v>6</v>
      </c>
      <c r="D25" s="56"/>
      <c r="E25" s="43" t="s">
        <v>8</v>
      </c>
      <c r="F25" s="20">
        <v>250000</v>
      </c>
      <c r="G25" s="22">
        <f t="shared" si="1"/>
        <v>1500000</v>
      </c>
      <c r="H25" s="56">
        <v>6</v>
      </c>
      <c r="I25" s="56"/>
      <c r="J25" s="43" t="s">
        <v>8</v>
      </c>
      <c r="K25" s="20">
        <v>250000</v>
      </c>
      <c r="L25" s="22">
        <f t="shared" si="2"/>
        <v>1500000</v>
      </c>
      <c r="M25" s="39">
        <f t="shared" si="0"/>
        <v>0</v>
      </c>
    </row>
    <row r="26" spans="1:13" ht="15.75" customHeight="1" x14ac:dyDescent="0.2">
      <c r="A26" s="3"/>
      <c r="B26" s="4" t="s">
        <v>113</v>
      </c>
      <c r="C26" s="54"/>
      <c r="D26" s="55"/>
      <c r="E26" s="43"/>
      <c r="F26" s="20"/>
      <c r="G26" s="22"/>
      <c r="H26" s="56">
        <v>4</v>
      </c>
      <c r="I26" s="56"/>
      <c r="J26" s="43" t="s">
        <v>114</v>
      </c>
      <c r="K26" s="20">
        <v>1500000</v>
      </c>
      <c r="L26" s="22">
        <f t="shared" si="2"/>
        <v>6000000</v>
      </c>
      <c r="M26" s="39">
        <f t="shared" si="0"/>
        <v>6000000</v>
      </c>
    </row>
    <row r="27" spans="1:13" ht="15.75" customHeight="1" x14ac:dyDescent="0.2">
      <c r="A27" s="3"/>
      <c r="B27" s="4" t="s">
        <v>76</v>
      </c>
      <c r="C27" s="56">
        <v>50</v>
      </c>
      <c r="D27" s="56"/>
      <c r="E27" s="43" t="s">
        <v>8</v>
      </c>
      <c r="F27" s="20">
        <v>100000</v>
      </c>
      <c r="G27" s="22">
        <f t="shared" si="1"/>
        <v>5000000</v>
      </c>
      <c r="H27" s="56">
        <v>100</v>
      </c>
      <c r="I27" s="56"/>
      <c r="J27" s="43" t="s">
        <v>8</v>
      </c>
      <c r="K27" s="20">
        <v>50000</v>
      </c>
      <c r="L27" s="22">
        <f t="shared" si="2"/>
        <v>5000000</v>
      </c>
      <c r="M27" s="39">
        <f t="shared" si="0"/>
        <v>0</v>
      </c>
    </row>
    <row r="28" spans="1:13" ht="15.75" customHeight="1" x14ac:dyDescent="0.2">
      <c r="A28" s="3"/>
      <c r="B28" s="4" t="s">
        <v>64</v>
      </c>
      <c r="C28" s="56">
        <v>10</v>
      </c>
      <c r="D28" s="56"/>
      <c r="E28" s="43" t="s">
        <v>8</v>
      </c>
      <c r="F28" s="20">
        <v>100000</v>
      </c>
      <c r="G28" s="22">
        <f t="shared" si="1"/>
        <v>1000000</v>
      </c>
      <c r="H28" s="56">
        <v>5</v>
      </c>
      <c r="I28" s="56"/>
      <c r="J28" s="43" t="s">
        <v>8</v>
      </c>
      <c r="K28" s="20">
        <v>100000</v>
      </c>
      <c r="L28" s="22">
        <f t="shared" si="2"/>
        <v>500000</v>
      </c>
      <c r="M28" s="39">
        <f t="shared" si="0"/>
        <v>-500000</v>
      </c>
    </row>
    <row r="29" spans="1:13" ht="15.75" customHeight="1" x14ac:dyDescent="0.2">
      <c r="A29" s="3"/>
      <c r="B29" s="4" t="s">
        <v>111</v>
      </c>
      <c r="C29" s="54"/>
      <c r="D29" s="55"/>
      <c r="E29" s="43"/>
      <c r="F29" s="20"/>
      <c r="G29" s="22"/>
      <c r="H29" s="56">
        <v>12</v>
      </c>
      <c r="I29" s="56"/>
      <c r="J29" s="43" t="s">
        <v>8</v>
      </c>
      <c r="K29" s="20">
        <v>160000</v>
      </c>
      <c r="L29" s="22">
        <f t="shared" si="2"/>
        <v>1920000</v>
      </c>
      <c r="M29" s="39">
        <f t="shared" si="0"/>
        <v>1920000</v>
      </c>
    </row>
    <row r="30" spans="1:13" ht="15.75" customHeight="1" x14ac:dyDescent="0.2">
      <c r="A30" s="3"/>
      <c r="B30" s="4" t="s">
        <v>77</v>
      </c>
      <c r="C30" s="56">
        <v>1</v>
      </c>
      <c r="D30" s="56"/>
      <c r="E30" s="43" t="s">
        <v>9</v>
      </c>
      <c r="F30" s="20">
        <v>23225000</v>
      </c>
      <c r="G30" s="22">
        <f t="shared" si="1"/>
        <v>23225000</v>
      </c>
      <c r="H30" s="56">
        <v>1</v>
      </c>
      <c r="I30" s="56"/>
      <c r="J30" s="43" t="s">
        <v>9</v>
      </c>
      <c r="K30" s="20">
        <v>5410000</v>
      </c>
      <c r="L30" s="22">
        <f t="shared" si="2"/>
        <v>5410000</v>
      </c>
      <c r="M30" s="39">
        <f t="shared" si="0"/>
        <v>-17815000</v>
      </c>
    </row>
    <row r="31" spans="1:13" ht="15.75" customHeight="1" x14ac:dyDescent="0.2">
      <c r="A31" s="44" t="s">
        <v>34</v>
      </c>
      <c r="B31" s="5" t="s">
        <v>11</v>
      </c>
      <c r="C31" s="56"/>
      <c r="D31" s="56"/>
      <c r="E31" s="6"/>
      <c r="F31" s="20"/>
      <c r="G31" s="21">
        <f>SUM(G32)</f>
        <v>20000000</v>
      </c>
      <c r="H31" s="56"/>
      <c r="I31" s="56"/>
      <c r="J31" s="6"/>
      <c r="K31" s="20"/>
      <c r="L31" s="21">
        <f>SUM(L32)</f>
        <v>10000000</v>
      </c>
      <c r="M31" s="40">
        <f t="shared" si="0"/>
        <v>-10000000</v>
      </c>
    </row>
    <row r="32" spans="1:13" ht="15.75" customHeight="1" x14ac:dyDescent="0.2">
      <c r="A32" s="3"/>
      <c r="B32" s="4" t="s">
        <v>63</v>
      </c>
      <c r="C32" s="56">
        <v>2</v>
      </c>
      <c r="D32" s="56"/>
      <c r="E32" s="43" t="s">
        <v>8</v>
      </c>
      <c r="F32" s="20">
        <v>10000000</v>
      </c>
      <c r="G32" s="22">
        <f>F32*C32</f>
        <v>20000000</v>
      </c>
      <c r="H32" s="56">
        <v>1</v>
      </c>
      <c r="I32" s="56"/>
      <c r="J32" s="43" t="s">
        <v>8</v>
      </c>
      <c r="K32" s="20">
        <v>10000000</v>
      </c>
      <c r="L32" s="22">
        <f>K32*H32</f>
        <v>10000000</v>
      </c>
      <c r="M32" s="39">
        <f t="shared" si="0"/>
        <v>-10000000</v>
      </c>
    </row>
    <row r="33" spans="1:13" ht="15.75" customHeight="1" x14ac:dyDescent="0.2">
      <c r="A33" s="44" t="s">
        <v>35</v>
      </c>
      <c r="B33" s="5" t="s">
        <v>4</v>
      </c>
      <c r="C33" s="56"/>
      <c r="D33" s="56"/>
      <c r="E33" s="6"/>
      <c r="F33" s="20"/>
      <c r="G33" s="21">
        <f>SUM(G34)</f>
        <v>6000000</v>
      </c>
      <c r="H33" s="56"/>
      <c r="I33" s="56"/>
      <c r="J33" s="6"/>
      <c r="K33" s="20"/>
      <c r="L33" s="21">
        <f>SUM(L34)</f>
        <v>6000000</v>
      </c>
      <c r="M33" s="40">
        <f t="shared" si="0"/>
        <v>0</v>
      </c>
    </row>
    <row r="34" spans="1:13" ht="15.75" customHeight="1" x14ac:dyDescent="0.2">
      <c r="A34" s="3"/>
      <c r="B34" s="4" t="s">
        <v>62</v>
      </c>
      <c r="C34" s="56">
        <v>2</v>
      </c>
      <c r="D34" s="56"/>
      <c r="E34" s="43" t="s">
        <v>8</v>
      </c>
      <c r="F34" s="20">
        <v>3000000</v>
      </c>
      <c r="G34" s="22">
        <f>F34*C34</f>
        <v>6000000</v>
      </c>
      <c r="H34" s="56">
        <v>2</v>
      </c>
      <c r="I34" s="56"/>
      <c r="J34" s="43" t="s">
        <v>8</v>
      </c>
      <c r="K34" s="20">
        <v>3000000</v>
      </c>
      <c r="L34" s="22">
        <f>K34*H34</f>
        <v>6000000</v>
      </c>
      <c r="M34" s="39">
        <f t="shared" si="0"/>
        <v>0</v>
      </c>
    </row>
    <row r="35" spans="1:13" ht="15.75" customHeight="1" x14ac:dyDescent="0.2">
      <c r="A35" s="44" t="s">
        <v>36</v>
      </c>
      <c r="B35" s="5" t="s">
        <v>12</v>
      </c>
      <c r="C35" s="56"/>
      <c r="D35" s="56"/>
      <c r="E35" s="6"/>
      <c r="F35" s="20"/>
      <c r="G35" s="21">
        <f>SUM(G36:G39)</f>
        <v>114000000</v>
      </c>
      <c r="H35" s="56"/>
      <c r="I35" s="56"/>
      <c r="J35" s="6"/>
      <c r="K35" s="20"/>
      <c r="L35" s="21">
        <f>SUM(L36:L39)</f>
        <v>117500000</v>
      </c>
      <c r="M35" s="40">
        <f t="shared" si="0"/>
        <v>3500000</v>
      </c>
    </row>
    <row r="36" spans="1:13" ht="15.75" customHeight="1" x14ac:dyDescent="0.2">
      <c r="A36" s="3"/>
      <c r="B36" s="4" t="s">
        <v>61</v>
      </c>
      <c r="C36" s="56">
        <v>2</v>
      </c>
      <c r="D36" s="56"/>
      <c r="E36" s="43" t="s">
        <v>8</v>
      </c>
      <c r="F36" s="20">
        <v>4000000</v>
      </c>
      <c r="G36" s="22">
        <f t="shared" ref="G36:G39" si="3">F36*C36</f>
        <v>8000000</v>
      </c>
      <c r="H36" s="56">
        <v>2</v>
      </c>
      <c r="I36" s="56"/>
      <c r="J36" s="43" t="s">
        <v>8</v>
      </c>
      <c r="K36" s="20">
        <v>4000000</v>
      </c>
      <c r="L36" s="22">
        <f t="shared" ref="L36:L39" si="4">K36*H36</f>
        <v>8000000</v>
      </c>
      <c r="M36" s="39">
        <f t="shared" si="0"/>
        <v>0</v>
      </c>
    </row>
    <row r="37" spans="1:13" ht="15.75" customHeight="1" x14ac:dyDescent="0.2">
      <c r="A37" s="3"/>
      <c r="B37" s="4" t="s">
        <v>115</v>
      </c>
      <c r="C37" s="54"/>
      <c r="D37" s="55"/>
      <c r="E37" s="43"/>
      <c r="F37" s="20"/>
      <c r="G37" s="22"/>
      <c r="H37" s="56">
        <v>1</v>
      </c>
      <c r="I37" s="56"/>
      <c r="J37" s="43" t="s">
        <v>8</v>
      </c>
      <c r="K37" s="20">
        <v>8000000</v>
      </c>
      <c r="L37" s="22">
        <f t="shared" si="4"/>
        <v>8000000</v>
      </c>
      <c r="M37" s="39">
        <f t="shared" si="0"/>
        <v>8000000</v>
      </c>
    </row>
    <row r="38" spans="1:13" ht="15.75" customHeight="1" x14ac:dyDescent="0.2">
      <c r="A38" s="3"/>
      <c r="B38" s="4" t="s">
        <v>51</v>
      </c>
      <c r="C38" s="78">
        <v>20</v>
      </c>
      <c r="D38" s="78"/>
      <c r="E38" s="44" t="s">
        <v>8</v>
      </c>
      <c r="F38" s="23">
        <v>4900000</v>
      </c>
      <c r="G38" s="24">
        <f t="shared" si="3"/>
        <v>98000000</v>
      </c>
      <c r="H38" s="78">
        <v>20</v>
      </c>
      <c r="I38" s="78"/>
      <c r="J38" s="44" t="s">
        <v>8</v>
      </c>
      <c r="K38" s="23">
        <v>4900000</v>
      </c>
      <c r="L38" s="22">
        <f t="shared" si="4"/>
        <v>98000000</v>
      </c>
      <c r="M38" s="39">
        <f t="shared" si="0"/>
        <v>0</v>
      </c>
    </row>
    <row r="39" spans="1:13" ht="15.75" customHeight="1" x14ac:dyDescent="0.2">
      <c r="A39" s="3"/>
      <c r="B39" s="4" t="s">
        <v>78</v>
      </c>
      <c r="C39" s="56">
        <v>2</v>
      </c>
      <c r="D39" s="56"/>
      <c r="E39" s="43" t="s">
        <v>10</v>
      </c>
      <c r="F39" s="20">
        <v>4000000</v>
      </c>
      <c r="G39" s="22">
        <f t="shared" si="3"/>
        <v>8000000</v>
      </c>
      <c r="H39" s="56">
        <v>1</v>
      </c>
      <c r="I39" s="56"/>
      <c r="J39" s="43" t="s">
        <v>10</v>
      </c>
      <c r="K39" s="20">
        <v>3500000</v>
      </c>
      <c r="L39" s="22">
        <f t="shared" si="4"/>
        <v>3500000</v>
      </c>
      <c r="M39" s="39">
        <f t="shared" si="0"/>
        <v>-4500000</v>
      </c>
    </row>
    <row r="40" spans="1:13" ht="15.75" customHeight="1" x14ac:dyDescent="0.2">
      <c r="A40" s="44" t="s">
        <v>37</v>
      </c>
      <c r="B40" s="4" t="s">
        <v>13</v>
      </c>
      <c r="C40" s="56"/>
      <c r="D40" s="56"/>
      <c r="E40" s="6"/>
      <c r="F40" s="20"/>
      <c r="G40" s="21">
        <f>SUM(G41:G47)</f>
        <v>91000000</v>
      </c>
      <c r="H40" s="56"/>
      <c r="I40" s="56"/>
      <c r="J40" s="6"/>
      <c r="K40" s="20"/>
      <c r="L40" s="21">
        <f>SUM(L41:L48)</f>
        <v>29800000</v>
      </c>
      <c r="M40" s="40">
        <f t="shared" si="0"/>
        <v>-61200000</v>
      </c>
    </row>
    <row r="41" spans="1:13" ht="15.75" customHeight="1" x14ac:dyDescent="0.2">
      <c r="A41" s="3"/>
      <c r="B41" s="4" t="s">
        <v>59</v>
      </c>
      <c r="C41" s="56">
        <v>1</v>
      </c>
      <c r="D41" s="56"/>
      <c r="E41" s="43" t="s">
        <v>9</v>
      </c>
      <c r="F41" s="20">
        <v>15000000</v>
      </c>
      <c r="G41" s="22">
        <f>F41*C41</f>
        <v>15000000</v>
      </c>
      <c r="H41" s="56">
        <v>0</v>
      </c>
      <c r="I41" s="56"/>
      <c r="J41" s="43" t="s">
        <v>9</v>
      </c>
      <c r="K41" s="20">
        <v>15000000</v>
      </c>
      <c r="L41" s="22">
        <f>K41*H41</f>
        <v>0</v>
      </c>
      <c r="M41" s="39">
        <f t="shared" si="0"/>
        <v>-15000000</v>
      </c>
    </row>
    <row r="42" spans="1:13" ht="15.75" customHeight="1" x14ac:dyDescent="0.2">
      <c r="A42" s="3"/>
      <c r="B42" s="4" t="s">
        <v>60</v>
      </c>
      <c r="C42" s="56">
        <v>1</v>
      </c>
      <c r="D42" s="56"/>
      <c r="E42" s="43" t="s">
        <v>9</v>
      </c>
      <c r="F42" s="20">
        <v>3000000</v>
      </c>
      <c r="G42" s="22">
        <f t="shared" ref="G42:G83" si="5">F42*C42</f>
        <v>3000000</v>
      </c>
      <c r="H42" s="56">
        <v>1</v>
      </c>
      <c r="I42" s="56"/>
      <c r="J42" s="43" t="s">
        <v>9</v>
      </c>
      <c r="K42" s="20">
        <v>5000000</v>
      </c>
      <c r="L42" s="22">
        <f t="shared" ref="L42:L48" si="6">K42*H42</f>
        <v>5000000</v>
      </c>
      <c r="M42" s="39">
        <f t="shared" si="0"/>
        <v>2000000</v>
      </c>
    </row>
    <row r="43" spans="1:13" ht="15.75" customHeight="1" x14ac:dyDescent="0.2">
      <c r="A43" s="3"/>
      <c r="B43" s="4" t="s">
        <v>79</v>
      </c>
      <c r="C43" s="56">
        <v>1</v>
      </c>
      <c r="D43" s="56"/>
      <c r="E43" s="43" t="s">
        <v>75</v>
      </c>
      <c r="F43" s="20">
        <v>7000000</v>
      </c>
      <c r="G43" s="22">
        <f t="shared" si="5"/>
        <v>7000000</v>
      </c>
      <c r="H43" s="56">
        <v>0</v>
      </c>
      <c r="I43" s="56"/>
      <c r="J43" s="43" t="s">
        <v>75</v>
      </c>
      <c r="K43" s="20">
        <v>7000000</v>
      </c>
      <c r="L43" s="22">
        <f t="shared" si="6"/>
        <v>0</v>
      </c>
      <c r="M43" s="39">
        <f t="shared" si="0"/>
        <v>-7000000</v>
      </c>
    </row>
    <row r="44" spans="1:13" ht="15.75" customHeight="1" x14ac:dyDescent="0.2">
      <c r="A44" s="3"/>
      <c r="B44" s="4" t="s">
        <v>80</v>
      </c>
      <c r="C44" s="56">
        <v>1</v>
      </c>
      <c r="D44" s="56"/>
      <c r="E44" s="43" t="s">
        <v>10</v>
      </c>
      <c r="F44" s="20">
        <v>10000000</v>
      </c>
      <c r="G44" s="22">
        <f t="shared" si="5"/>
        <v>10000000</v>
      </c>
      <c r="H44" s="56">
        <v>0</v>
      </c>
      <c r="I44" s="56"/>
      <c r="J44" s="43" t="s">
        <v>10</v>
      </c>
      <c r="K44" s="20">
        <v>10000000</v>
      </c>
      <c r="L44" s="22">
        <f t="shared" si="6"/>
        <v>0</v>
      </c>
      <c r="M44" s="39">
        <f t="shared" si="0"/>
        <v>-10000000</v>
      </c>
    </row>
    <row r="45" spans="1:13" ht="15.75" customHeight="1" x14ac:dyDescent="0.2">
      <c r="A45" s="3"/>
      <c r="B45" s="4" t="s">
        <v>117</v>
      </c>
      <c r="C45" s="54"/>
      <c r="D45" s="55"/>
      <c r="E45" s="43"/>
      <c r="F45" s="20"/>
      <c r="G45" s="22"/>
      <c r="H45" s="56">
        <v>1</v>
      </c>
      <c r="I45" s="56"/>
      <c r="J45" s="43" t="s">
        <v>9</v>
      </c>
      <c r="K45" s="20">
        <v>20000000</v>
      </c>
      <c r="L45" s="22">
        <f t="shared" si="6"/>
        <v>20000000</v>
      </c>
      <c r="M45" s="39">
        <f t="shared" si="0"/>
        <v>20000000</v>
      </c>
    </row>
    <row r="46" spans="1:13" ht="15.75" customHeight="1" x14ac:dyDescent="0.2">
      <c r="A46" s="3"/>
      <c r="B46" s="4" t="s">
        <v>81</v>
      </c>
      <c r="C46" s="56">
        <v>2</v>
      </c>
      <c r="D46" s="56"/>
      <c r="E46" s="43" t="s">
        <v>10</v>
      </c>
      <c r="F46" s="20">
        <v>25000000</v>
      </c>
      <c r="G46" s="22">
        <f t="shared" si="5"/>
        <v>50000000</v>
      </c>
      <c r="H46" s="56">
        <v>0</v>
      </c>
      <c r="I46" s="56"/>
      <c r="J46" s="43" t="s">
        <v>10</v>
      </c>
      <c r="K46" s="20">
        <v>25000000</v>
      </c>
      <c r="L46" s="22">
        <f t="shared" si="6"/>
        <v>0</v>
      </c>
      <c r="M46" s="39">
        <f t="shared" si="0"/>
        <v>-50000000</v>
      </c>
    </row>
    <row r="47" spans="1:13" ht="15.75" customHeight="1" x14ac:dyDescent="0.2">
      <c r="A47" s="3"/>
      <c r="B47" s="4" t="s">
        <v>82</v>
      </c>
      <c r="C47" s="56">
        <v>2</v>
      </c>
      <c r="D47" s="56"/>
      <c r="E47" s="43" t="s">
        <v>10</v>
      </c>
      <c r="F47" s="20">
        <v>3000000</v>
      </c>
      <c r="G47" s="22">
        <f t="shared" si="5"/>
        <v>6000000</v>
      </c>
      <c r="H47" s="56">
        <v>2</v>
      </c>
      <c r="I47" s="56"/>
      <c r="J47" s="43" t="s">
        <v>10</v>
      </c>
      <c r="K47" s="20">
        <v>1700000</v>
      </c>
      <c r="L47" s="22">
        <f t="shared" si="6"/>
        <v>3400000</v>
      </c>
      <c r="M47" s="39">
        <f t="shared" si="0"/>
        <v>-2600000</v>
      </c>
    </row>
    <row r="48" spans="1:13" ht="15.75" customHeight="1" x14ac:dyDescent="0.2">
      <c r="A48" s="3"/>
      <c r="B48" s="4" t="s">
        <v>116</v>
      </c>
      <c r="C48" s="54"/>
      <c r="D48" s="55"/>
      <c r="E48" s="43"/>
      <c r="F48" s="20"/>
      <c r="G48" s="22"/>
      <c r="H48" s="56">
        <v>2</v>
      </c>
      <c r="I48" s="56"/>
      <c r="J48" s="43" t="s">
        <v>10</v>
      </c>
      <c r="K48" s="20">
        <v>700000</v>
      </c>
      <c r="L48" s="22">
        <f t="shared" si="6"/>
        <v>1400000</v>
      </c>
      <c r="M48" s="39">
        <f t="shared" si="0"/>
        <v>1400000</v>
      </c>
    </row>
    <row r="49" spans="1:13" ht="15.75" customHeight="1" x14ac:dyDescent="0.2">
      <c r="A49" s="44" t="s">
        <v>38</v>
      </c>
      <c r="B49" s="5" t="s">
        <v>5</v>
      </c>
      <c r="C49" s="56"/>
      <c r="D49" s="56"/>
      <c r="E49" s="6"/>
      <c r="F49" s="20"/>
      <c r="G49" s="21">
        <f>SUM(G50:G57)</f>
        <v>122000000</v>
      </c>
      <c r="H49" s="56"/>
      <c r="I49" s="56"/>
      <c r="J49" s="6"/>
      <c r="K49" s="20"/>
      <c r="L49" s="21">
        <f>SUM(L50:L57)</f>
        <v>27400000</v>
      </c>
      <c r="M49" s="40">
        <f t="shared" si="0"/>
        <v>-94600000</v>
      </c>
    </row>
    <row r="50" spans="1:13" ht="15.75" customHeight="1" x14ac:dyDescent="0.2">
      <c r="A50" s="3"/>
      <c r="B50" s="4" t="s">
        <v>84</v>
      </c>
      <c r="C50" s="56">
        <v>50</v>
      </c>
      <c r="D50" s="56"/>
      <c r="E50" s="6" t="s">
        <v>8</v>
      </c>
      <c r="F50" s="20">
        <v>800000</v>
      </c>
      <c r="G50" s="22">
        <f t="shared" si="5"/>
        <v>40000000</v>
      </c>
      <c r="H50" s="56">
        <v>0</v>
      </c>
      <c r="I50" s="56"/>
      <c r="J50" s="6" t="s">
        <v>8</v>
      </c>
      <c r="K50" s="20">
        <v>800000</v>
      </c>
      <c r="L50" s="22">
        <f t="shared" ref="L50:L57" si="7">K50*H50</f>
        <v>0</v>
      </c>
      <c r="M50" s="39">
        <f t="shared" si="0"/>
        <v>-40000000</v>
      </c>
    </row>
    <row r="51" spans="1:13" ht="15.75" customHeight="1" x14ac:dyDescent="0.2">
      <c r="A51" s="3"/>
      <c r="B51" s="4" t="s">
        <v>118</v>
      </c>
      <c r="C51" s="54"/>
      <c r="D51" s="55"/>
      <c r="E51" s="6"/>
      <c r="F51" s="20"/>
      <c r="G51" s="22"/>
      <c r="H51" s="56">
        <v>6</v>
      </c>
      <c r="I51" s="56"/>
      <c r="J51" s="6" t="s">
        <v>8</v>
      </c>
      <c r="K51" s="20">
        <v>700000</v>
      </c>
      <c r="L51" s="22">
        <f t="shared" si="7"/>
        <v>4200000</v>
      </c>
      <c r="M51" s="39">
        <f t="shared" si="0"/>
        <v>4200000</v>
      </c>
    </row>
    <row r="52" spans="1:13" ht="15.75" customHeight="1" x14ac:dyDescent="0.2">
      <c r="A52" s="3"/>
      <c r="B52" s="4" t="s">
        <v>56</v>
      </c>
      <c r="C52" s="56">
        <v>2</v>
      </c>
      <c r="D52" s="56"/>
      <c r="E52" s="6" t="s">
        <v>8</v>
      </c>
      <c r="F52" s="20">
        <v>4000000</v>
      </c>
      <c r="G52" s="22">
        <f t="shared" si="5"/>
        <v>8000000</v>
      </c>
      <c r="H52" s="56">
        <v>2</v>
      </c>
      <c r="I52" s="56"/>
      <c r="J52" s="6" t="s">
        <v>8</v>
      </c>
      <c r="K52" s="20">
        <v>3500000</v>
      </c>
      <c r="L52" s="22">
        <f t="shared" si="7"/>
        <v>7000000</v>
      </c>
      <c r="M52" s="39">
        <f t="shared" si="0"/>
        <v>-1000000</v>
      </c>
    </row>
    <row r="53" spans="1:13" ht="15.75" customHeight="1" x14ac:dyDescent="0.2">
      <c r="A53" s="3"/>
      <c r="B53" s="4" t="s">
        <v>57</v>
      </c>
      <c r="C53" s="56">
        <v>5</v>
      </c>
      <c r="D53" s="56"/>
      <c r="E53" s="6" t="s">
        <v>8</v>
      </c>
      <c r="F53" s="20">
        <v>4000000</v>
      </c>
      <c r="G53" s="22">
        <f t="shared" si="5"/>
        <v>20000000</v>
      </c>
      <c r="H53" s="56">
        <v>0</v>
      </c>
      <c r="I53" s="56"/>
      <c r="J53" s="6" t="s">
        <v>8</v>
      </c>
      <c r="K53" s="20">
        <v>4000000</v>
      </c>
      <c r="L53" s="22">
        <f t="shared" si="7"/>
        <v>0</v>
      </c>
      <c r="M53" s="39">
        <f t="shared" si="0"/>
        <v>-20000000</v>
      </c>
    </row>
    <row r="54" spans="1:13" ht="15.75" customHeight="1" x14ac:dyDescent="0.2">
      <c r="A54" s="3"/>
      <c r="B54" s="4" t="s">
        <v>119</v>
      </c>
      <c r="C54" s="54"/>
      <c r="D54" s="55"/>
      <c r="E54" s="6"/>
      <c r="F54" s="20"/>
      <c r="G54" s="22"/>
      <c r="H54" s="56">
        <v>1</v>
      </c>
      <c r="I54" s="56"/>
      <c r="J54" s="6" t="s">
        <v>8</v>
      </c>
      <c r="K54" s="20">
        <v>3000000</v>
      </c>
      <c r="L54" s="22">
        <f t="shared" si="7"/>
        <v>3000000</v>
      </c>
      <c r="M54" s="39">
        <f t="shared" si="0"/>
        <v>3000000</v>
      </c>
    </row>
    <row r="55" spans="1:13" ht="15.75" customHeight="1" x14ac:dyDescent="0.2">
      <c r="A55" s="3"/>
      <c r="B55" s="4" t="s">
        <v>58</v>
      </c>
      <c r="C55" s="56">
        <v>10</v>
      </c>
      <c r="D55" s="56"/>
      <c r="E55" s="6" t="s">
        <v>8</v>
      </c>
      <c r="F55" s="20">
        <v>3000000</v>
      </c>
      <c r="G55" s="22">
        <f t="shared" si="5"/>
        <v>30000000</v>
      </c>
      <c r="H55" s="56">
        <v>6</v>
      </c>
      <c r="I55" s="56"/>
      <c r="J55" s="6" t="s">
        <v>8</v>
      </c>
      <c r="K55" s="20">
        <v>2200000</v>
      </c>
      <c r="L55" s="22">
        <f t="shared" si="7"/>
        <v>13200000</v>
      </c>
      <c r="M55" s="39">
        <f t="shared" si="0"/>
        <v>-16800000</v>
      </c>
    </row>
    <row r="56" spans="1:13" ht="15.75" customHeight="1" x14ac:dyDescent="0.2">
      <c r="A56" s="3"/>
      <c r="B56" s="4" t="s">
        <v>55</v>
      </c>
      <c r="C56" s="56">
        <v>1</v>
      </c>
      <c r="D56" s="56"/>
      <c r="E56" s="6" t="s">
        <v>8</v>
      </c>
      <c r="F56" s="20">
        <v>10000000</v>
      </c>
      <c r="G56" s="22">
        <f t="shared" si="5"/>
        <v>10000000</v>
      </c>
      <c r="H56" s="56">
        <v>0</v>
      </c>
      <c r="I56" s="56"/>
      <c r="J56" s="6" t="s">
        <v>8</v>
      </c>
      <c r="K56" s="20">
        <v>10000000</v>
      </c>
      <c r="L56" s="22">
        <f t="shared" si="7"/>
        <v>0</v>
      </c>
      <c r="M56" s="39">
        <f t="shared" si="0"/>
        <v>-10000000</v>
      </c>
    </row>
    <row r="57" spans="1:13" ht="15.75" customHeight="1" x14ac:dyDescent="0.2">
      <c r="A57" s="3"/>
      <c r="B57" s="4" t="s">
        <v>85</v>
      </c>
      <c r="C57" s="56">
        <v>2</v>
      </c>
      <c r="D57" s="56"/>
      <c r="E57" s="6" t="s">
        <v>8</v>
      </c>
      <c r="F57" s="20">
        <v>7000000</v>
      </c>
      <c r="G57" s="22">
        <f t="shared" si="5"/>
        <v>14000000</v>
      </c>
      <c r="H57" s="56">
        <v>0</v>
      </c>
      <c r="I57" s="56"/>
      <c r="J57" s="6" t="s">
        <v>8</v>
      </c>
      <c r="K57" s="20">
        <v>7000000</v>
      </c>
      <c r="L57" s="22">
        <f t="shared" si="7"/>
        <v>0</v>
      </c>
      <c r="M57" s="39">
        <f t="shared" si="0"/>
        <v>-14000000</v>
      </c>
    </row>
    <row r="58" spans="1:13" ht="15.75" customHeight="1" x14ac:dyDescent="0.2">
      <c r="A58" s="44" t="s">
        <v>39</v>
      </c>
      <c r="B58" s="4" t="s">
        <v>6</v>
      </c>
      <c r="C58" s="56"/>
      <c r="D58" s="56"/>
      <c r="E58" s="6"/>
      <c r="F58" s="20"/>
      <c r="G58" s="21">
        <f>SUM(G59:G61)</f>
        <v>28500000</v>
      </c>
      <c r="H58" s="56"/>
      <c r="I58" s="56"/>
      <c r="J58" s="6"/>
      <c r="K58" s="20"/>
      <c r="L58" s="21">
        <f>SUM(L59:L61)</f>
        <v>7500000</v>
      </c>
      <c r="M58" s="40">
        <f t="shared" si="0"/>
        <v>-21000000</v>
      </c>
    </row>
    <row r="59" spans="1:13" ht="15.75" customHeight="1" x14ac:dyDescent="0.2">
      <c r="A59" s="44"/>
      <c r="B59" s="4" t="s">
        <v>83</v>
      </c>
      <c r="C59" s="56">
        <v>2</v>
      </c>
      <c r="D59" s="56"/>
      <c r="E59" s="6" t="s">
        <v>8</v>
      </c>
      <c r="F59" s="20">
        <v>4000000</v>
      </c>
      <c r="G59" s="22">
        <f t="shared" si="5"/>
        <v>8000000</v>
      </c>
      <c r="H59" s="56">
        <v>0</v>
      </c>
      <c r="I59" s="56"/>
      <c r="J59" s="6" t="s">
        <v>8</v>
      </c>
      <c r="K59" s="20">
        <v>4000000</v>
      </c>
      <c r="L59" s="22">
        <f>K59*H59</f>
        <v>0</v>
      </c>
      <c r="M59" s="39">
        <f t="shared" si="0"/>
        <v>-8000000</v>
      </c>
    </row>
    <row r="60" spans="1:13" ht="15.75" customHeight="1" x14ac:dyDescent="0.2">
      <c r="A60" s="3"/>
      <c r="B60" s="4" t="s">
        <v>54</v>
      </c>
      <c r="C60" s="56">
        <v>15</v>
      </c>
      <c r="D60" s="56"/>
      <c r="E60" s="6" t="s">
        <v>8</v>
      </c>
      <c r="F60" s="20">
        <v>700000</v>
      </c>
      <c r="G60" s="22">
        <f t="shared" si="5"/>
        <v>10500000</v>
      </c>
      <c r="H60" s="56">
        <v>5</v>
      </c>
      <c r="I60" s="56"/>
      <c r="J60" s="6" t="s">
        <v>8</v>
      </c>
      <c r="K60" s="20">
        <v>700000</v>
      </c>
      <c r="L60" s="22">
        <f t="shared" ref="L60:L61" si="8">K60*H60</f>
        <v>3500000</v>
      </c>
      <c r="M60" s="39">
        <f t="shared" si="0"/>
        <v>-7000000</v>
      </c>
    </row>
    <row r="61" spans="1:13" ht="15.75" customHeight="1" x14ac:dyDescent="0.2">
      <c r="A61" s="3"/>
      <c r="B61" s="4" t="s">
        <v>53</v>
      </c>
      <c r="C61" s="56">
        <v>1</v>
      </c>
      <c r="D61" s="56"/>
      <c r="E61" s="6" t="s">
        <v>10</v>
      </c>
      <c r="F61" s="20">
        <v>10000000</v>
      </c>
      <c r="G61" s="22">
        <f t="shared" si="5"/>
        <v>10000000</v>
      </c>
      <c r="H61" s="56">
        <v>1</v>
      </c>
      <c r="I61" s="56"/>
      <c r="J61" s="6" t="s">
        <v>10</v>
      </c>
      <c r="K61" s="20">
        <v>4000000</v>
      </c>
      <c r="L61" s="22">
        <f t="shared" si="8"/>
        <v>4000000</v>
      </c>
      <c r="M61" s="39">
        <f t="shared" si="0"/>
        <v>-6000000</v>
      </c>
    </row>
    <row r="62" spans="1:13" ht="15.75" customHeight="1" x14ac:dyDescent="0.2">
      <c r="A62" s="44" t="s">
        <v>40</v>
      </c>
      <c r="B62" s="4" t="s">
        <v>7</v>
      </c>
      <c r="C62" s="56"/>
      <c r="D62" s="56"/>
      <c r="E62" s="6"/>
      <c r="F62" s="20"/>
      <c r="G62" s="21">
        <f>SUM(G64:G65)</f>
        <v>9200000</v>
      </c>
      <c r="H62" s="56"/>
      <c r="I62" s="56"/>
      <c r="J62" s="6"/>
      <c r="K62" s="20"/>
      <c r="L62" s="21">
        <f>SUM(L63:L65)</f>
        <v>5400000</v>
      </c>
      <c r="M62" s="40">
        <f t="shared" si="0"/>
        <v>-3800000</v>
      </c>
    </row>
    <row r="63" spans="1:13" ht="15.75" customHeight="1" x14ac:dyDescent="0.2">
      <c r="A63" s="44"/>
      <c r="B63" s="4" t="s">
        <v>120</v>
      </c>
      <c r="C63" s="54"/>
      <c r="D63" s="55"/>
      <c r="E63" s="6"/>
      <c r="F63" s="20"/>
      <c r="G63" s="21"/>
      <c r="H63" s="56">
        <v>2</v>
      </c>
      <c r="I63" s="56"/>
      <c r="J63" s="6" t="s">
        <v>8</v>
      </c>
      <c r="K63" s="20">
        <v>900000</v>
      </c>
      <c r="L63" s="22">
        <f t="shared" ref="L63:L65" si="9">K63*H63</f>
        <v>1800000</v>
      </c>
      <c r="M63" s="39">
        <f t="shared" si="0"/>
        <v>1800000</v>
      </c>
    </row>
    <row r="64" spans="1:13" ht="15.75" customHeight="1" x14ac:dyDescent="0.2">
      <c r="A64" s="3"/>
      <c r="B64" s="4" t="s">
        <v>86</v>
      </c>
      <c r="C64" s="56">
        <v>2</v>
      </c>
      <c r="D64" s="56"/>
      <c r="E64" s="6" t="s">
        <v>8</v>
      </c>
      <c r="F64" s="20">
        <v>2600000</v>
      </c>
      <c r="G64" s="22">
        <f t="shared" si="5"/>
        <v>5200000</v>
      </c>
      <c r="H64" s="56">
        <v>2</v>
      </c>
      <c r="I64" s="56"/>
      <c r="J64" s="6" t="s">
        <v>8</v>
      </c>
      <c r="K64" s="20">
        <v>1800000</v>
      </c>
      <c r="L64" s="22">
        <f t="shared" si="9"/>
        <v>3600000</v>
      </c>
      <c r="M64" s="39">
        <f t="shared" si="0"/>
        <v>-1600000</v>
      </c>
    </row>
    <row r="65" spans="1:13" ht="15.75" customHeight="1" x14ac:dyDescent="0.2">
      <c r="A65" s="3"/>
      <c r="B65" s="4" t="s">
        <v>87</v>
      </c>
      <c r="C65" s="56">
        <v>2</v>
      </c>
      <c r="D65" s="56"/>
      <c r="E65" s="6" t="s">
        <v>8</v>
      </c>
      <c r="F65" s="20">
        <v>2000000</v>
      </c>
      <c r="G65" s="22">
        <f t="shared" si="5"/>
        <v>4000000</v>
      </c>
      <c r="H65" s="56">
        <v>0</v>
      </c>
      <c r="I65" s="56"/>
      <c r="J65" s="6" t="s">
        <v>8</v>
      </c>
      <c r="K65" s="20">
        <v>2000000</v>
      </c>
      <c r="L65" s="22">
        <f t="shared" si="9"/>
        <v>0</v>
      </c>
      <c r="M65" s="39">
        <f t="shared" si="0"/>
        <v>-4000000</v>
      </c>
    </row>
    <row r="66" spans="1:13" ht="26.25" customHeight="1" x14ac:dyDescent="0.2">
      <c r="A66" s="44" t="s">
        <v>41</v>
      </c>
      <c r="B66" s="15" t="s">
        <v>2</v>
      </c>
      <c r="C66" s="56"/>
      <c r="D66" s="56"/>
      <c r="E66" s="6"/>
      <c r="F66" s="20"/>
      <c r="G66" s="21">
        <f>SUM(G67:G70)</f>
        <v>431800000</v>
      </c>
      <c r="H66" s="56"/>
      <c r="I66" s="56"/>
      <c r="J66" s="6"/>
      <c r="K66" s="20"/>
      <c r="L66" s="21">
        <f>SUM(L67:L73)</f>
        <v>581600000</v>
      </c>
      <c r="M66" s="40">
        <f t="shared" si="0"/>
        <v>149800000</v>
      </c>
    </row>
    <row r="67" spans="1:13" ht="15.75" customHeight="1" x14ac:dyDescent="0.2">
      <c r="A67" s="44"/>
      <c r="B67" s="4" t="s">
        <v>88</v>
      </c>
      <c r="C67" s="56">
        <v>1</v>
      </c>
      <c r="D67" s="56"/>
      <c r="E67" s="6" t="s">
        <v>8</v>
      </c>
      <c r="F67" s="20">
        <v>20000000</v>
      </c>
      <c r="G67" s="22">
        <f t="shared" si="5"/>
        <v>20000000</v>
      </c>
      <c r="H67" s="56">
        <v>0</v>
      </c>
      <c r="I67" s="56"/>
      <c r="J67" s="6" t="s">
        <v>8</v>
      </c>
      <c r="K67" s="20">
        <v>20000000</v>
      </c>
      <c r="L67" s="22">
        <f t="shared" ref="L67:L73" si="10">K67*H67</f>
        <v>0</v>
      </c>
      <c r="M67" s="39">
        <f t="shared" si="0"/>
        <v>-20000000</v>
      </c>
    </row>
    <row r="68" spans="1:13" ht="15.75" customHeight="1" x14ac:dyDescent="0.2">
      <c r="A68" s="44"/>
      <c r="B68" s="4" t="s">
        <v>96</v>
      </c>
      <c r="C68" s="56">
        <v>1</v>
      </c>
      <c r="D68" s="56"/>
      <c r="E68" s="6" t="s">
        <v>10</v>
      </c>
      <c r="F68" s="20">
        <v>2000000</v>
      </c>
      <c r="G68" s="22">
        <f t="shared" si="5"/>
        <v>2000000</v>
      </c>
      <c r="H68" s="56">
        <v>1</v>
      </c>
      <c r="I68" s="56"/>
      <c r="J68" s="6" t="s">
        <v>10</v>
      </c>
      <c r="K68" s="20">
        <v>1750000</v>
      </c>
      <c r="L68" s="22">
        <f t="shared" si="10"/>
        <v>1750000</v>
      </c>
      <c r="M68" s="39">
        <f t="shared" si="0"/>
        <v>-250000</v>
      </c>
    </row>
    <row r="69" spans="1:13" ht="15.75" customHeight="1" x14ac:dyDescent="0.2">
      <c r="A69" s="44"/>
      <c r="B69" s="4" t="s">
        <v>97</v>
      </c>
      <c r="C69" s="56">
        <v>1</v>
      </c>
      <c r="D69" s="56"/>
      <c r="E69" s="6" t="s">
        <v>75</v>
      </c>
      <c r="F69" s="20">
        <v>2800000</v>
      </c>
      <c r="G69" s="22">
        <f t="shared" si="5"/>
        <v>2800000</v>
      </c>
      <c r="H69" s="56">
        <v>1</v>
      </c>
      <c r="I69" s="56"/>
      <c r="J69" s="6" t="s">
        <v>75</v>
      </c>
      <c r="K69" s="20">
        <v>2800000</v>
      </c>
      <c r="L69" s="22">
        <f t="shared" si="10"/>
        <v>2800000</v>
      </c>
      <c r="M69" s="39">
        <f t="shared" si="0"/>
        <v>0</v>
      </c>
    </row>
    <row r="70" spans="1:13" ht="15.75" customHeight="1" x14ac:dyDescent="0.2">
      <c r="A70" s="3"/>
      <c r="B70" s="4" t="s">
        <v>89</v>
      </c>
      <c r="C70" s="56">
        <v>1</v>
      </c>
      <c r="D70" s="56"/>
      <c r="E70" s="6" t="s">
        <v>9</v>
      </c>
      <c r="F70" s="20">
        <v>407000000</v>
      </c>
      <c r="G70" s="22">
        <f t="shared" si="5"/>
        <v>407000000</v>
      </c>
      <c r="H70" s="56">
        <v>1</v>
      </c>
      <c r="I70" s="56"/>
      <c r="J70" s="6" t="s">
        <v>9</v>
      </c>
      <c r="K70" s="20">
        <v>530300000</v>
      </c>
      <c r="L70" s="22">
        <f t="shared" si="10"/>
        <v>530300000</v>
      </c>
      <c r="M70" s="39">
        <f t="shared" si="0"/>
        <v>123300000</v>
      </c>
    </row>
    <row r="71" spans="1:13" ht="15.75" customHeight="1" x14ac:dyDescent="0.2">
      <c r="A71" s="3"/>
      <c r="B71" s="4" t="s">
        <v>121</v>
      </c>
      <c r="C71" s="54"/>
      <c r="D71" s="55"/>
      <c r="E71" s="6"/>
      <c r="F71" s="20"/>
      <c r="G71" s="22"/>
      <c r="H71" s="56">
        <v>2</v>
      </c>
      <c r="I71" s="56"/>
      <c r="J71" s="6" t="s">
        <v>10</v>
      </c>
      <c r="K71" s="20">
        <v>16500000</v>
      </c>
      <c r="L71" s="22">
        <f t="shared" si="10"/>
        <v>33000000</v>
      </c>
      <c r="M71" s="39">
        <f t="shared" si="0"/>
        <v>33000000</v>
      </c>
    </row>
    <row r="72" spans="1:13" ht="15.75" customHeight="1" x14ac:dyDescent="0.2">
      <c r="A72" s="3"/>
      <c r="B72" s="4" t="s">
        <v>122</v>
      </c>
      <c r="C72" s="54"/>
      <c r="D72" s="55"/>
      <c r="E72" s="6"/>
      <c r="F72" s="20"/>
      <c r="G72" s="22"/>
      <c r="H72" s="56">
        <v>1</v>
      </c>
      <c r="I72" s="56"/>
      <c r="J72" s="6" t="s">
        <v>10</v>
      </c>
      <c r="K72" s="20">
        <v>2350000</v>
      </c>
      <c r="L72" s="22">
        <f t="shared" si="10"/>
        <v>2350000</v>
      </c>
      <c r="M72" s="39">
        <f t="shared" si="0"/>
        <v>2350000</v>
      </c>
    </row>
    <row r="73" spans="1:13" ht="15.75" customHeight="1" x14ac:dyDescent="0.2">
      <c r="A73" s="3"/>
      <c r="B73" s="4" t="s">
        <v>123</v>
      </c>
      <c r="C73" s="54"/>
      <c r="D73" s="55"/>
      <c r="E73" s="6"/>
      <c r="F73" s="20"/>
      <c r="G73" s="22"/>
      <c r="H73" s="56">
        <v>2</v>
      </c>
      <c r="I73" s="56"/>
      <c r="J73" s="6" t="s">
        <v>10</v>
      </c>
      <c r="K73" s="20">
        <v>5700000</v>
      </c>
      <c r="L73" s="22">
        <f t="shared" si="10"/>
        <v>11400000</v>
      </c>
      <c r="M73" s="39">
        <f t="shared" si="0"/>
        <v>11400000</v>
      </c>
    </row>
    <row r="74" spans="1:13" ht="15.75" customHeight="1" x14ac:dyDescent="0.2">
      <c r="A74" s="44" t="s">
        <v>98</v>
      </c>
      <c r="B74" s="4" t="s">
        <v>99</v>
      </c>
      <c r="C74" s="56"/>
      <c r="D74" s="56"/>
      <c r="E74" s="6"/>
      <c r="F74" s="20"/>
      <c r="G74" s="21">
        <f>+G75</f>
        <v>6000000</v>
      </c>
      <c r="H74" s="56"/>
      <c r="I74" s="56"/>
      <c r="J74" s="6"/>
      <c r="K74" s="20"/>
      <c r="L74" s="21">
        <f>+L75</f>
        <v>6000000</v>
      </c>
      <c r="M74" s="40">
        <f t="shared" si="0"/>
        <v>0</v>
      </c>
    </row>
    <row r="75" spans="1:13" ht="15.75" customHeight="1" x14ac:dyDescent="0.2">
      <c r="A75" s="3"/>
      <c r="B75" s="4" t="s">
        <v>100</v>
      </c>
      <c r="C75" s="56">
        <v>2</v>
      </c>
      <c r="D75" s="56"/>
      <c r="E75" s="6" t="s">
        <v>10</v>
      </c>
      <c r="F75" s="20">
        <v>3000000</v>
      </c>
      <c r="G75" s="22">
        <f>F75*C75</f>
        <v>6000000</v>
      </c>
      <c r="H75" s="56">
        <v>2</v>
      </c>
      <c r="I75" s="56"/>
      <c r="J75" s="6" t="s">
        <v>10</v>
      </c>
      <c r="K75" s="20">
        <v>3000000</v>
      </c>
      <c r="L75" s="22">
        <f>K75*H75</f>
        <v>6000000</v>
      </c>
      <c r="M75" s="39">
        <f t="shared" si="0"/>
        <v>0</v>
      </c>
    </row>
    <row r="76" spans="1:13" ht="15.75" customHeight="1" x14ac:dyDescent="0.2">
      <c r="A76" s="44" t="s">
        <v>42</v>
      </c>
      <c r="B76" s="5" t="s">
        <v>3</v>
      </c>
      <c r="C76" s="56"/>
      <c r="D76" s="56"/>
      <c r="E76" s="6"/>
      <c r="F76" s="20"/>
      <c r="G76" s="21">
        <f>SUM(G77:G78)</f>
        <v>154000000</v>
      </c>
      <c r="H76" s="56"/>
      <c r="I76" s="56"/>
      <c r="J76" s="6"/>
      <c r="K76" s="20"/>
      <c r="L76" s="21">
        <f>SUM(L77:L78)</f>
        <v>395000000</v>
      </c>
      <c r="M76" s="40">
        <f t="shared" si="0"/>
        <v>241000000</v>
      </c>
    </row>
    <row r="77" spans="1:13" ht="15.75" customHeight="1" x14ac:dyDescent="0.2">
      <c r="A77" s="3"/>
      <c r="B77" s="4" t="s">
        <v>52</v>
      </c>
      <c r="C77" s="56">
        <v>10</v>
      </c>
      <c r="D77" s="56"/>
      <c r="E77" s="6" t="s">
        <v>10</v>
      </c>
      <c r="F77" s="20">
        <v>14000000</v>
      </c>
      <c r="G77" s="22">
        <f t="shared" si="5"/>
        <v>140000000</v>
      </c>
      <c r="H77" s="56">
        <v>35</v>
      </c>
      <c r="I77" s="56"/>
      <c r="J77" s="6" t="s">
        <v>10</v>
      </c>
      <c r="K77" s="20">
        <v>10000000</v>
      </c>
      <c r="L77" s="22">
        <f t="shared" ref="L77:L78" si="11">K77*H77</f>
        <v>350000000</v>
      </c>
      <c r="M77" s="39">
        <f t="shared" si="0"/>
        <v>210000000</v>
      </c>
    </row>
    <row r="78" spans="1:13" ht="15.75" customHeight="1" x14ac:dyDescent="0.2">
      <c r="A78" s="3"/>
      <c r="B78" s="4" t="s">
        <v>90</v>
      </c>
      <c r="C78" s="56">
        <v>1</v>
      </c>
      <c r="D78" s="56"/>
      <c r="E78" s="6" t="s">
        <v>10</v>
      </c>
      <c r="F78" s="20">
        <v>14000000</v>
      </c>
      <c r="G78" s="22">
        <f t="shared" si="5"/>
        <v>14000000</v>
      </c>
      <c r="H78" s="56">
        <v>3</v>
      </c>
      <c r="I78" s="56"/>
      <c r="J78" s="6" t="s">
        <v>10</v>
      </c>
      <c r="K78" s="20">
        <v>15000000</v>
      </c>
      <c r="L78" s="22">
        <f t="shared" si="11"/>
        <v>45000000</v>
      </c>
      <c r="M78" s="39">
        <f t="shared" si="0"/>
        <v>31000000</v>
      </c>
    </row>
    <row r="79" spans="1:13" ht="15.75" customHeight="1" x14ac:dyDescent="0.2">
      <c r="A79" s="44" t="s">
        <v>43</v>
      </c>
      <c r="B79" s="5" t="s">
        <v>1</v>
      </c>
      <c r="C79" s="56"/>
      <c r="D79" s="56"/>
      <c r="E79" s="6"/>
      <c r="F79" s="20"/>
      <c r="G79" s="21">
        <f>SUM(G80:G83)</f>
        <v>43500000</v>
      </c>
      <c r="H79" s="56"/>
      <c r="I79" s="56"/>
      <c r="J79" s="6"/>
      <c r="K79" s="20"/>
      <c r="L79" s="21">
        <f>SUM(L80:L83)</f>
        <v>39800000</v>
      </c>
      <c r="M79" s="40">
        <f t="shared" si="0"/>
        <v>-3700000</v>
      </c>
    </row>
    <row r="80" spans="1:13" ht="15.75" customHeight="1" x14ac:dyDescent="0.2">
      <c r="A80" s="3"/>
      <c r="B80" s="4" t="s">
        <v>91</v>
      </c>
      <c r="C80" s="56">
        <v>2</v>
      </c>
      <c r="D80" s="56"/>
      <c r="E80" s="6" t="s">
        <v>10</v>
      </c>
      <c r="F80" s="20">
        <v>3000000</v>
      </c>
      <c r="G80" s="22">
        <f t="shared" si="5"/>
        <v>6000000</v>
      </c>
      <c r="H80" s="56">
        <v>4</v>
      </c>
      <c r="I80" s="56"/>
      <c r="J80" s="6" t="s">
        <v>10</v>
      </c>
      <c r="K80" s="20">
        <v>3200000</v>
      </c>
      <c r="L80" s="22">
        <f t="shared" ref="L80:L83" si="12">K80*H80</f>
        <v>12800000</v>
      </c>
      <c r="M80" s="39">
        <f t="shared" si="0"/>
        <v>6800000</v>
      </c>
    </row>
    <row r="81" spans="1:15" ht="15.75" customHeight="1" x14ac:dyDescent="0.2">
      <c r="A81" s="3"/>
      <c r="B81" s="4" t="s">
        <v>92</v>
      </c>
      <c r="C81" s="56">
        <v>5</v>
      </c>
      <c r="D81" s="56"/>
      <c r="E81" s="6" t="s">
        <v>10</v>
      </c>
      <c r="F81" s="20">
        <v>2300000</v>
      </c>
      <c r="G81" s="22">
        <f t="shared" si="5"/>
        <v>11500000</v>
      </c>
      <c r="H81" s="56">
        <v>3</v>
      </c>
      <c r="I81" s="56"/>
      <c r="J81" s="6" t="s">
        <v>10</v>
      </c>
      <c r="K81" s="20">
        <v>2000000</v>
      </c>
      <c r="L81" s="22">
        <f t="shared" si="12"/>
        <v>6000000</v>
      </c>
      <c r="M81" s="39">
        <f t="shared" si="0"/>
        <v>-5500000</v>
      </c>
    </row>
    <row r="82" spans="1:15" ht="15.75" customHeight="1" x14ac:dyDescent="0.2">
      <c r="A82" s="3"/>
      <c r="B82" s="4" t="s">
        <v>93</v>
      </c>
      <c r="C82" s="56">
        <v>2</v>
      </c>
      <c r="D82" s="56"/>
      <c r="E82" s="6" t="s">
        <v>10</v>
      </c>
      <c r="F82" s="20">
        <v>6000000</v>
      </c>
      <c r="G82" s="22">
        <f t="shared" si="5"/>
        <v>12000000</v>
      </c>
      <c r="H82" s="56">
        <v>2</v>
      </c>
      <c r="I82" s="56"/>
      <c r="J82" s="6" t="s">
        <v>10</v>
      </c>
      <c r="K82" s="20">
        <v>3000000</v>
      </c>
      <c r="L82" s="22">
        <f t="shared" si="12"/>
        <v>6000000</v>
      </c>
      <c r="M82" s="39">
        <f t="shared" si="0"/>
        <v>-6000000</v>
      </c>
    </row>
    <row r="83" spans="1:15" ht="15.75" customHeight="1" x14ac:dyDescent="0.2">
      <c r="A83" s="3"/>
      <c r="B83" s="4" t="s">
        <v>94</v>
      </c>
      <c r="C83" s="56">
        <v>2</v>
      </c>
      <c r="D83" s="56"/>
      <c r="E83" s="6" t="s">
        <v>10</v>
      </c>
      <c r="F83" s="20">
        <v>7000000</v>
      </c>
      <c r="G83" s="22">
        <f t="shared" si="5"/>
        <v>14000000</v>
      </c>
      <c r="H83" s="56">
        <v>3</v>
      </c>
      <c r="I83" s="56"/>
      <c r="J83" s="6" t="s">
        <v>10</v>
      </c>
      <c r="K83" s="20">
        <v>5000000</v>
      </c>
      <c r="L83" s="22">
        <f t="shared" si="12"/>
        <v>15000000</v>
      </c>
      <c r="M83" s="39">
        <f t="shared" si="0"/>
        <v>1000000</v>
      </c>
    </row>
    <row r="84" spans="1:15" ht="15.75" customHeight="1" x14ac:dyDescent="0.2">
      <c r="A84" s="43"/>
      <c r="B84" s="30"/>
      <c r="C84" s="56"/>
      <c r="D84" s="56"/>
      <c r="E84" s="6"/>
      <c r="F84" s="20"/>
      <c r="G84" s="21"/>
      <c r="H84" s="56"/>
      <c r="I84" s="56"/>
      <c r="J84" s="6"/>
      <c r="K84" s="20"/>
      <c r="L84" s="21"/>
      <c r="M84" s="39"/>
    </row>
    <row r="85" spans="1:15" x14ac:dyDescent="0.2">
      <c r="A85" s="7"/>
      <c r="B85" s="8"/>
      <c r="C85" s="57"/>
      <c r="D85" s="57"/>
      <c r="E85" s="9"/>
      <c r="F85" s="26"/>
      <c r="G85" s="25"/>
      <c r="H85" s="57"/>
      <c r="I85" s="57"/>
      <c r="J85" s="9"/>
      <c r="K85" s="26"/>
      <c r="L85" s="25"/>
      <c r="M85" s="41"/>
    </row>
    <row r="86" spans="1:15" x14ac:dyDescent="0.2">
      <c r="A86" s="81" t="s">
        <v>44</v>
      </c>
      <c r="B86" s="81"/>
      <c r="C86" s="82">
        <f>SUM(G79,G76,G74,G66,G62,G58,G49,G40,G35,G33,G31,G17)</f>
        <v>1077000000</v>
      </c>
      <c r="D86" s="82"/>
      <c r="E86" s="82"/>
      <c r="F86" s="82"/>
      <c r="G86" s="82"/>
      <c r="H86" s="51">
        <f>SUM(L79,L76,L74,L66,L62,L58,L49,L40,L35,L33,L31,L17)</f>
        <v>1277000000</v>
      </c>
      <c r="I86" s="52"/>
      <c r="J86" s="52"/>
      <c r="K86" s="52"/>
      <c r="L86" s="53"/>
      <c r="M86" s="36">
        <f t="shared" si="0"/>
        <v>0</v>
      </c>
      <c r="O86" s="42">
        <f>C86-H86</f>
        <v>-200000000</v>
      </c>
    </row>
    <row r="87" spans="1:15" ht="12.75" customHeight="1" x14ac:dyDescent="0.2">
      <c r="A87" s="83"/>
      <c r="B87" s="84"/>
      <c r="C87" s="84"/>
      <c r="D87" s="84"/>
      <c r="E87" s="84"/>
      <c r="F87" s="84"/>
      <c r="G87" s="84"/>
      <c r="H87" s="37"/>
      <c r="I87" s="37"/>
      <c r="J87" s="37"/>
      <c r="K87" s="37"/>
      <c r="L87" s="37"/>
      <c r="M87" s="38"/>
    </row>
    <row r="88" spans="1:15" x14ac:dyDescent="0.2">
      <c r="A88" s="10"/>
      <c r="B88" s="11"/>
      <c r="C88" s="32"/>
      <c r="D88" s="32"/>
      <c r="E88" s="32"/>
      <c r="F88" s="32"/>
      <c r="G88" s="32"/>
      <c r="H88" s="11"/>
      <c r="I88" s="76" t="s">
        <v>104</v>
      </c>
      <c r="J88" s="76"/>
      <c r="K88" s="76"/>
      <c r="L88" s="76"/>
      <c r="M88" s="77"/>
    </row>
    <row r="89" spans="1:15" ht="45" customHeight="1" x14ac:dyDescent="0.2">
      <c r="A89" s="10"/>
      <c r="B89" s="11"/>
      <c r="C89" s="1"/>
      <c r="D89" s="2"/>
      <c r="E89" s="2"/>
      <c r="F89" s="2"/>
      <c r="G89" s="11"/>
      <c r="I89" s="1"/>
      <c r="J89" s="2"/>
      <c r="K89" s="2"/>
      <c r="L89" s="2"/>
      <c r="M89" s="12"/>
    </row>
    <row r="90" spans="1:15" x14ac:dyDescent="0.2">
      <c r="A90" s="10"/>
      <c r="B90" s="11"/>
      <c r="C90" s="33"/>
      <c r="D90" s="33"/>
      <c r="E90" s="33"/>
      <c r="F90" s="33"/>
      <c r="G90" s="33"/>
      <c r="I90" s="67" t="s">
        <v>105</v>
      </c>
      <c r="J90" s="67"/>
      <c r="K90" s="67"/>
      <c r="L90" s="67"/>
      <c r="M90" s="68"/>
    </row>
    <row r="91" spans="1:15" x14ac:dyDescent="0.2">
      <c r="A91" s="13"/>
      <c r="B91" s="14"/>
      <c r="C91" s="34"/>
      <c r="D91" s="34"/>
      <c r="E91" s="34"/>
      <c r="F91" s="34"/>
      <c r="G91" s="34"/>
      <c r="H91" s="31"/>
      <c r="I91" s="69" t="s">
        <v>106</v>
      </c>
      <c r="J91" s="69"/>
      <c r="K91" s="69"/>
      <c r="L91" s="69"/>
      <c r="M91" s="70"/>
    </row>
  </sheetData>
  <mergeCells count="181">
    <mergeCell ref="C82:D82"/>
    <mergeCell ref="C83:D83"/>
    <mergeCell ref="C84:D84"/>
    <mergeCell ref="C78:D78"/>
    <mergeCell ref="C79:D79"/>
    <mergeCell ref="C80:D80"/>
    <mergeCell ref="C24:D24"/>
    <mergeCell ref="C17:D17"/>
    <mergeCell ref="C18:D18"/>
    <mergeCell ref="C19:D19"/>
    <mergeCell ref="C20:D20"/>
    <mergeCell ref="C22:D22"/>
    <mergeCell ref="C23:D23"/>
    <mergeCell ref="C64:D64"/>
    <mergeCell ref="C66:D66"/>
    <mergeCell ref="C63:D63"/>
    <mergeCell ref="C77:D77"/>
    <mergeCell ref="C67:D67"/>
    <mergeCell ref="C70:D70"/>
    <mergeCell ref="C76:D76"/>
    <mergeCell ref="C81:D81"/>
    <mergeCell ref="C68:D68"/>
    <mergeCell ref="C69:D69"/>
    <mergeCell ref="C74:D74"/>
    <mergeCell ref="C75:D75"/>
    <mergeCell ref="C71:D71"/>
    <mergeCell ref="C72:D72"/>
    <mergeCell ref="C53:D53"/>
    <mergeCell ref="C55:D55"/>
    <mergeCell ref="C56:D56"/>
    <mergeCell ref="C57:D57"/>
    <mergeCell ref="C58:D58"/>
    <mergeCell ref="C59:D59"/>
    <mergeCell ref="C60:D60"/>
    <mergeCell ref="C61:D61"/>
    <mergeCell ref="C62:D62"/>
    <mergeCell ref="C85:D85"/>
    <mergeCell ref="A86:B86"/>
    <mergeCell ref="C86:G86"/>
    <mergeCell ref="A87:G87"/>
    <mergeCell ref="C73:D73"/>
    <mergeCell ref="C25:D25"/>
    <mergeCell ref="C27:D27"/>
    <mergeCell ref="C28:D28"/>
    <mergeCell ref="C30:D30"/>
    <mergeCell ref="C65:D65"/>
    <mergeCell ref="C52:D52"/>
    <mergeCell ref="C38:D38"/>
    <mergeCell ref="C39:D39"/>
    <mergeCell ref="C40:D40"/>
    <mergeCell ref="C31:D31"/>
    <mergeCell ref="C32:D32"/>
    <mergeCell ref="C33:D33"/>
    <mergeCell ref="C34:D34"/>
    <mergeCell ref="C35:D35"/>
    <mergeCell ref="C36:D36"/>
    <mergeCell ref="C41:D41"/>
    <mergeCell ref="C42:D42"/>
    <mergeCell ref="C49:D49"/>
    <mergeCell ref="C50:D50"/>
    <mergeCell ref="C44:D44"/>
    <mergeCell ref="C46:D46"/>
    <mergeCell ref="C47:D47"/>
    <mergeCell ref="C15:D15"/>
    <mergeCell ref="C16:D16"/>
    <mergeCell ref="A13:A14"/>
    <mergeCell ref="B13:B14"/>
    <mergeCell ref="C13:G13"/>
    <mergeCell ref="C14:D14"/>
    <mergeCell ref="H22:I22"/>
    <mergeCell ref="H23:I23"/>
    <mergeCell ref="H24:I24"/>
    <mergeCell ref="H25:I25"/>
    <mergeCell ref="H27:I27"/>
    <mergeCell ref="H28:I28"/>
    <mergeCell ref="H30:I30"/>
    <mergeCell ref="H31:I31"/>
    <mergeCell ref="C43:D43"/>
    <mergeCell ref="H38:I38"/>
    <mergeCell ref="H39:I39"/>
    <mergeCell ref="H40:I40"/>
    <mergeCell ref="H41:I41"/>
    <mergeCell ref="H42:I42"/>
    <mergeCell ref="H32:I32"/>
    <mergeCell ref="H33:I33"/>
    <mergeCell ref="H34:I34"/>
    <mergeCell ref="H35:I35"/>
    <mergeCell ref="H36:I36"/>
    <mergeCell ref="I90:M90"/>
    <mergeCell ref="I91:M91"/>
    <mergeCell ref="B1:K1"/>
    <mergeCell ref="L1:M1"/>
    <mergeCell ref="B2:M2"/>
    <mergeCell ref="B3:M3"/>
    <mergeCell ref="B4:M4"/>
    <mergeCell ref="B5:M5"/>
    <mergeCell ref="K8:M8"/>
    <mergeCell ref="K9:M9"/>
    <mergeCell ref="K10:M10"/>
    <mergeCell ref="K11:M11"/>
    <mergeCell ref="G11:J11"/>
    <mergeCell ref="G10:J10"/>
    <mergeCell ref="G9:J9"/>
    <mergeCell ref="G8:J8"/>
    <mergeCell ref="H13:L13"/>
    <mergeCell ref="M13:M14"/>
    <mergeCell ref="H14:I14"/>
    <mergeCell ref="H15:I15"/>
    <mergeCell ref="I88:M88"/>
    <mergeCell ref="H18:I18"/>
    <mergeCell ref="H19:I19"/>
    <mergeCell ref="H20:I20"/>
    <mergeCell ref="C8:F8"/>
    <mergeCell ref="C9:F9"/>
    <mergeCell ref="C10:F10"/>
    <mergeCell ref="C11:F11"/>
    <mergeCell ref="H17:I17"/>
    <mergeCell ref="H16:I16"/>
    <mergeCell ref="A12:M12"/>
    <mergeCell ref="A6:A7"/>
    <mergeCell ref="B6:F6"/>
    <mergeCell ref="G6:M6"/>
    <mergeCell ref="C7:F7"/>
    <mergeCell ref="G7:J7"/>
    <mergeCell ref="K7:M7"/>
    <mergeCell ref="H50:I50"/>
    <mergeCell ref="H52:I52"/>
    <mergeCell ref="H53:I53"/>
    <mergeCell ref="H55:I55"/>
    <mergeCell ref="H56:I56"/>
    <mergeCell ref="H54:I54"/>
    <mergeCell ref="H43:I43"/>
    <mergeCell ref="H44:I44"/>
    <mergeCell ref="H46:I46"/>
    <mergeCell ref="H47:I47"/>
    <mergeCell ref="H49:I49"/>
    <mergeCell ref="H62:I62"/>
    <mergeCell ref="H64:I64"/>
    <mergeCell ref="H65:I65"/>
    <mergeCell ref="H66:I66"/>
    <mergeCell ref="H67:I67"/>
    <mergeCell ref="H63:I63"/>
    <mergeCell ref="H57:I57"/>
    <mergeCell ref="H58:I58"/>
    <mergeCell ref="H59:I59"/>
    <mergeCell ref="H60:I60"/>
    <mergeCell ref="H61:I61"/>
    <mergeCell ref="H79:I79"/>
    <mergeCell ref="H80:I80"/>
    <mergeCell ref="H68:I68"/>
    <mergeCell ref="H69:I69"/>
    <mergeCell ref="H70:I70"/>
    <mergeCell ref="H74:I74"/>
    <mergeCell ref="H75:I75"/>
    <mergeCell ref="H71:I71"/>
    <mergeCell ref="H72:I72"/>
    <mergeCell ref="H73:I73"/>
    <mergeCell ref="H86:L86"/>
    <mergeCell ref="C29:D29"/>
    <mergeCell ref="H29:I29"/>
    <mergeCell ref="C21:D21"/>
    <mergeCell ref="C26:D26"/>
    <mergeCell ref="H21:I21"/>
    <mergeCell ref="H26:I26"/>
    <mergeCell ref="C37:D37"/>
    <mergeCell ref="H37:I37"/>
    <mergeCell ref="C48:D48"/>
    <mergeCell ref="H48:I48"/>
    <mergeCell ref="C45:D45"/>
    <mergeCell ref="H45:I45"/>
    <mergeCell ref="C51:D51"/>
    <mergeCell ref="H51:I51"/>
    <mergeCell ref="C54:D54"/>
    <mergeCell ref="H81:I81"/>
    <mergeCell ref="H82:I82"/>
    <mergeCell ref="H83:I83"/>
    <mergeCell ref="H84:I84"/>
    <mergeCell ref="H85:I85"/>
    <mergeCell ref="H76:I76"/>
    <mergeCell ref="H77:I77"/>
    <mergeCell ref="H78:I78"/>
  </mergeCells>
  <pageMargins left="0.33" right="0.31496062992125984" top="0.45" bottom="0.52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2025-07-30T05:23:26Z</cp:lastPrinted>
  <dcterms:created xsi:type="dcterms:W3CDTF">2024-08-13T10:15:11Z</dcterms:created>
  <dcterms:modified xsi:type="dcterms:W3CDTF">2025-07-30T05:25:22Z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