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2025" sheetId="5" r:id="rId1"/>
  </sheets>
  <definedNames>
    <definedName name="_xlnm.Print_Titles" localSheetId="0">'2025'!$14:$16</definedName>
  </definedNames>
  <calcPr calcId="152511"/>
</workbook>
</file>

<file path=xl/calcChain.xml><?xml version="1.0" encoding="utf-8"?>
<calcChain xmlns="http://schemas.openxmlformats.org/spreadsheetml/2006/main">
  <c r="J300" i="5" l="1"/>
  <c r="J301" i="5"/>
  <c r="J30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28" i="5"/>
  <c r="J229" i="5"/>
  <c r="K229" i="5" s="1"/>
  <c r="J244" i="5"/>
  <c r="K244" i="5" s="1"/>
  <c r="J232" i="5"/>
  <c r="J233" i="5"/>
  <c r="J234" i="5"/>
  <c r="J235" i="5"/>
  <c r="J236" i="5"/>
  <c r="J237" i="5"/>
  <c r="J238" i="5"/>
  <c r="J239" i="5"/>
  <c r="J240" i="5"/>
  <c r="J241" i="5"/>
  <c r="J242" i="5"/>
  <c r="J243" i="5"/>
  <c r="J245" i="5"/>
  <c r="J246" i="5"/>
  <c r="J247" i="5"/>
  <c r="J248" i="5"/>
  <c r="J120" i="5"/>
  <c r="J121" i="5"/>
  <c r="J122" i="5"/>
  <c r="J123" i="5"/>
  <c r="J107" i="5"/>
  <c r="K107" i="5" s="1"/>
  <c r="K228" i="5" l="1"/>
  <c r="F125" i="5" l="1"/>
  <c r="F299" i="5"/>
  <c r="F300" i="5"/>
  <c r="K300" i="5" s="1"/>
  <c r="F301" i="5"/>
  <c r="K301" i="5" s="1"/>
  <c r="F302" i="5"/>
  <c r="K302" i="5" s="1"/>
  <c r="F276" i="5"/>
  <c r="K276" i="5" s="1"/>
  <c r="F277" i="5"/>
  <c r="K277" i="5" s="1"/>
  <c r="F243" i="5"/>
  <c r="K243" i="5" s="1"/>
  <c r="F245" i="5"/>
  <c r="K245" i="5" s="1"/>
  <c r="F246" i="5"/>
  <c r="K246" i="5" s="1"/>
  <c r="F247" i="5"/>
  <c r="K247" i="5" s="1"/>
  <c r="F248" i="5"/>
  <c r="K248" i="5" s="1"/>
  <c r="F120" i="5"/>
  <c r="K120" i="5" s="1"/>
  <c r="F121" i="5"/>
  <c r="K121" i="5" s="1"/>
  <c r="F122" i="5"/>
  <c r="K122" i="5" s="1"/>
  <c r="F123" i="5"/>
  <c r="K123" i="5" s="1"/>
  <c r="J304" i="5" l="1"/>
  <c r="J303" i="5" s="1"/>
  <c r="F304" i="5"/>
  <c r="F303" i="5" s="1"/>
  <c r="J299" i="5"/>
  <c r="K299" i="5" s="1"/>
  <c r="J298" i="5"/>
  <c r="F298" i="5"/>
  <c r="F297" i="5" s="1"/>
  <c r="J296" i="5"/>
  <c r="J295" i="5" s="1"/>
  <c r="F296" i="5"/>
  <c r="F295" i="5" s="1"/>
  <c r="J294" i="5"/>
  <c r="J293" i="5" s="1"/>
  <c r="F294" i="5"/>
  <c r="F293" i="5" s="1"/>
  <c r="J292" i="5"/>
  <c r="F292" i="5"/>
  <c r="F291" i="5" s="1"/>
  <c r="J290" i="5"/>
  <c r="J289" i="5" s="1"/>
  <c r="J288" i="5"/>
  <c r="J287" i="5" s="1"/>
  <c r="F288" i="5"/>
  <c r="F287" i="5" s="1"/>
  <c r="F286" i="5"/>
  <c r="F285" i="5"/>
  <c r="F284" i="5"/>
  <c r="F283" i="5"/>
  <c r="F282" i="5"/>
  <c r="J281" i="5"/>
  <c r="F281" i="5"/>
  <c r="J280" i="5"/>
  <c r="F280" i="5"/>
  <c r="F278" i="5"/>
  <c r="K278" i="5" s="1"/>
  <c r="F275" i="5"/>
  <c r="K275" i="5" s="1"/>
  <c r="F274" i="5"/>
  <c r="K274" i="5" s="1"/>
  <c r="F273" i="5"/>
  <c r="K273" i="5" s="1"/>
  <c r="F272" i="5"/>
  <c r="K272" i="5" s="1"/>
  <c r="F271" i="5"/>
  <c r="K271" i="5" s="1"/>
  <c r="F270" i="5"/>
  <c r="K270" i="5" s="1"/>
  <c r="F269" i="5"/>
  <c r="K269" i="5" s="1"/>
  <c r="F268" i="5"/>
  <c r="K268" i="5" s="1"/>
  <c r="F267" i="5"/>
  <c r="K267" i="5" s="1"/>
  <c r="F266" i="5"/>
  <c r="K266" i="5" s="1"/>
  <c r="F265" i="5"/>
  <c r="K265" i="5" s="1"/>
  <c r="F264" i="5"/>
  <c r="K264" i="5" s="1"/>
  <c r="F263" i="5"/>
  <c r="K263" i="5" s="1"/>
  <c r="F262" i="5"/>
  <c r="K262" i="5" s="1"/>
  <c r="F261" i="5"/>
  <c r="K261" i="5" s="1"/>
  <c r="F260" i="5"/>
  <c r="K260" i="5" s="1"/>
  <c r="F259" i="5"/>
  <c r="K259" i="5" s="1"/>
  <c r="F258" i="5"/>
  <c r="K258" i="5" s="1"/>
  <c r="F257" i="5"/>
  <c r="K257" i="5" s="1"/>
  <c r="F256" i="5"/>
  <c r="K256" i="5" s="1"/>
  <c r="F255" i="5"/>
  <c r="K255" i="5" s="1"/>
  <c r="F254" i="5"/>
  <c r="K254" i="5" s="1"/>
  <c r="F253" i="5"/>
  <c r="K253" i="5" s="1"/>
  <c r="J252" i="5"/>
  <c r="F252" i="5"/>
  <c r="J250" i="5"/>
  <c r="J249" i="5" s="1"/>
  <c r="F250" i="5"/>
  <c r="F249" i="5" s="1"/>
  <c r="F242" i="5"/>
  <c r="K242" i="5" s="1"/>
  <c r="F241" i="5"/>
  <c r="K241" i="5" s="1"/>
  <c r="F240" i="5"/>
  <c r="K240" i="5" s="1"/>
  <c r="F239" i="5"/>
  <c r="K239" i="5" s="1"/>
  <c r="F238" i="5"/>
  <c r="K238" i="5" s="1"/>
  <c r="F237" i="5"/>
  <c r="K237" i="5" s="1"/>
  <c r="F236" i="5"/>
  <c r="K236" i="5" s="1"/>
  <c r="F235" i="5"/>
  <c r="K235" i="5" s="1"/>
  <c r="F234" i="5"/>
  <c r="K234" i="5" s="1"/>
  <c r="F233" i="5"/>
  <c r="K233" i="5" s="1"/>
  <c r="F232" i="5"/>
  <c r="K232" i="5" s="1"/>
  <c r="J231" i="5"/>
  <c r="F231" i="5"/>
  <c r="J230" i="5"/>
  <c r="F230" i="5"/>
  <c r="J226" i="5"/>
  <c r="F226" i="5"/>
  <c r="J225" i="5"/>
  <c r="F225" i="5"/>
  <c r="J224" i="5"/>
  <c r="F224" i="5"/>
  <c r="J223" i="5"/>
  <c r="F223" i="5"/>
  <c r="J222" i="5"/>
  <c r="F222" i="5"/>
  <c r="J221" i="5"/>
  <c r="F221" i="5"/>
  <c r="J220" i="5"/>
  <c r="F220" i="5"/>
  <c r="J219" i="5"/>
  <c r="F219" i="5"/>
  <c r="J218" i="5"/>
  <c r="F218" i="5"/>
  <c r="J217" i="5"/>
  <c r="F217" i="5"/>
  <c r="J216" i="5"/>
  <c r="F216" i="5"/>
  <c r="J215" i="5"/>
  <c r="F215" i="5"/>
  <c r="J214" i="5"/>
  <c r="F214" i="5"/>
  <c r="J213" i="5"/>
  <c r="F213" i="5"/>
  <c r="J212" i="5"/>
  <c r="F212" i="5"/>
  <c r="J211" i="5"/>
  <c r="F211" i="5"/>
  <c r="J210" i="5"/>
  <c r="F210" i="5"/>
  <c r="J209" i="5"/>
  <c r="F209" i="5"/>
  <c r="J208" i="5"/>
  <c r="F208" i="5"/>
  <c r="J207" i="5"/>
  <c r="F207" i="5"/>
  <c r="J206" i="5"/>
  <c r="F206" i="5"/>
  <c r="J205" i="5"/>
  <c r="F205" i="5"/>
  <c r="J204" i="5"/>
  <c r="F204" i="5"/>
  <c r="J203" i="5"/>
  <c r="F203" i="5"/>
  <c r="J202" i="5"/>
  <c r="F202" i="5"/>
  <c r="J201" i="5"/>
  <c r="F201" i="5"/>
  <c r="J200" i="5"/>
  <c r="F200" i="5"/>
  <c r="J199" i="5"/>
  <c r="F199" i="5"/>
  <c r="J198" i="5"/>
  <c r="F198" i="5"/>
  <c r="J197" i="5"/>
  <c r="F197" i="5"/>
  <c r="J196" i="5"/>
  <c r="F196" i="5"/>
  <c r="J195" i="5"/>
  <c r="F195" i="5"/>
  <c r="J194" i="5"/>
  <c r="F194" i="5"/>
  <c r="J193" i="5"/>
  <c r="F193" i="5"/>
  <c r="J192" i="5"/>
  <c r="F192" i="5"/>
  <c r="J191" i="5"/>
  <c r="F191" i="5"/>
  <c r="J190" i="5"/>
  <c r="F190" i="5"/>
  <c r="J189" i="5"/>
  <c r="F189" i="5"/>
  <c r="J188" i="5"/>
  <c r="F188" i="5"/>
  <c r="J187" i="5"/>
  <c r="F187" i="5"/>
  <c r="J186" i="5"/>
  <c r="F186" i="5"/>
  <c r="J184" i="5"/>
  <c r="F184" i="5"/>
  <c r="J183" i="5"/>
  <c r="F183" i="5"/>
  <c r="J182" i="5"/>
  <c r="F182" i="5"/>
  <c r="J181" i="5"/>
  <c r="F181" i="5"/>
  <c r="J180" i="5"/>
  <c r="F180" i="5"/>
  <c r="J179" i="5"/>
  <c r="F179" i="5"/>
  <c r="J178" i="5"/>
  <c r="F178" i="5"/>
  <c r="J177" i="5"/>
  <c r="F177" i="5"/>
  <c r="J175" i="5"/>
  <c r="F175" i="5"/>
  <c r="J174" i="5"/>
  <c r="F174" i="5"/>
  <c r="J173" i="5"/>
  <c r="F173" i="5"/>
  <c r="J172" i="5"/>
  <c r="F172" i="5"/>
  <c r="J171" i="5"/>
  <c r="F171" i="5"/>
  <c r="J170" i="5"/>
  <c r="F170" i="5"/>
  <c r="J169" i="5"/>
  <c r="F169" i="5"/>
  <c r="J168" i="5"/>
  <c r="F168" i="5"/>
  <c r="J167" i="5"/>
  <c r="F167" i="5"/>
  <c r="J166" i="5"/>
  <c r="F166" i="5"/>
  <c r="J165" i="5"/>
  <c r="F165" i="5"/>
  <c r="J164" i="5"/>
  <c r="F164" i="5"/>
  <c r="J163" i="5"/>
  <c r="F163" i="5"/>
  <c r="J162" i="5"/>
  <c r="F162" i="5"/>
  <c r="J161" i="5"/>
  <c r="F161" i="5"/>
  <c r="J160" i="5"/>
  <c r="F160" i="5"/>
  <c r="J159" i="5"/>
  <c r="F159" i="5"/>
  <c r="J158" i="5"/>
  <c r="F158" i="5"/>
  <c r="J157" i="5"/>
  <c r="F157" i="5"/>
  <c r="J156" i="5"/>
  <c r="F156" i="5"/>
  <c r="J155" i="5"/>
  <c r="F155" i="5"/>
  <c r="J154" i="5"/>
  <c r="F154" i="5"/>
  <c r="J153" i="5"/>
  <c r="F153" i="5"/>
  <c r="J152" i="5"/>
  <c r="F152" i="5"/>
  <c r="J151" i="5"/>
  <c r="F151" i="5"/>
  <c r="J150" i="5"/>
  <c r="F150" i="5"/>
  <c r="J149" i="5"/>
  <c r="F149" i="5"/>
  <c r="J148" i="5"/>
  <c r="F148" i="5"/>
  <c r="J147" i="5"/>
  <c r="F147" i="5"/>
  <c r="J146" i="5"/>
  <c r="F146" i="5"/>
  <c r="J145" i="5"/>
  <c r="F145" i="5"/>
  <c r="J144" i="5"/>
  <c r="F144" i="5"/>
  <c r="J143" i="5"/>
  <c r="F143" i="5"/>
  <c r="J142" i="5"/>
  <c r="F142" i="5"/>
  <c r="J141" i="5"/>
  <c r="F141" i="5"/>
  <c r="J140" i="5"/>
  <c r="F140" i="5"/>
  <c r="J139" i="5"/>
  <c r="F139" i="5"/>
  <c r="J138" i="5"/>
  <c r="F138" i="5"/>
  <c r="J137" i="5"/>
  <c r="F137" i="5"/>
  <c r="J136" i="5"/>
  <c r="F136" i="5"/>
  <c r="J135" i="5"/>
  <c r="F135" i="5"/>
  <c r="J134" i="5"/>
  <c r="F134" i="5"/>
  <c r="J133" i="5"/>
  <c r="F133" i="5"/>
  <c r="J132" i="5"/>
  <c r="F132" i="5"/>
  <c r="J131" i="5"/>
  <c r="F131" i="5"/>
  <c r="J130" i="5"/>
  <c r="F130" i="5"/>
  <c r="J129" i="5"/>
  <c r="F129" i="5"/>
  <c r="J128" i="5"/>
  <c r="F128" i="5"/>
  <c r="J127" i="5"/>
  <c r="F127" i="5"/>
  <c r="J125" i="5"/>
  <c r="F124" i="5"/>
  <c r="J119" i="5"/>
  <c r="F119" i="5"/>
  <c r="F118" i="5" s="1"/>
  <c r="J117" i="5"/>
  <c r="F117" i="5"/>
  <c r="F116" i="5" s="1"/>
  <c r="J115" i="5"/>
  <c r="F115" i="5"/>
  <c r="J114" i="5"/>
  <c r="F114" i="5"/>
  <c r="J112" i="5"/>
  <c r="F112" i="5"/>
  <c r="J111" i="5"/>
  <c r="F111" i="5"/>
  <c r="J109" i="5"/>
  <c r="F109" i="5"/>
  <c r="F108" i="5" s="1"/>
  <c r="J106" i="5"/>
  <c r="J105" i="5" s="1"/>
  <c r="F106" i="5"/>
  <c r="F105" i="5" s="1"/>
  <c r="J104" i="5"/>
  <c r="F104" i="5"/>
  <c r="J103" i="5"/>
  <c r="F103" i="5"/>
  <c r="J102" i="5"/>
  <c r="F102" i="5"/>
  <c r="J101" i="5"/>
  <c r="F101" i="5"/>
  <c r="J100" i="5"/>
  <c r="F100" i="5"/>
  <c r="J99" i="5"/>
  <c r="F99" i="5"/>
  <c r="J98" i="5"/>
  <c r="F98" i="5"/>
  <c r="J97" i="5"/>
  <c r="F97" i="5"/>
  <c r="J96" i="5"/>
  <c r="F96" i="5"/>
  <c r="J95" i="5"/>
  <c r="F95" i="5"/>
  <c r="J94" i="5"/>
  <c r="F94" i="5"/>
  <c r="J93" i="5"/>
  <c r="F93" i="5"/>
  <c r="J92" i="5"/>
  <c r="F92" i="5"/>
  <c r="J91" i="5"/>
  <c r="F91" i="5"/>
  <c r="J90" i="5"/>
  <c r="F90" i="5"/>
  <c r="J89" i="5"/>
  <c r="F89" i="5"/>
  <c r="J88" i="5"/>
  <c r="F88" i="5"/>
  <c r="J87" i="5"/>
  <c r="F87" i="5"/>
  <c r="J86" i="5"/>
  <c r="F86" i="5"/>
  <c r="J85" i="5"/>
  <c r="F85" i="5"/>
  <c r="J84" i="5"/>
  <c r="F84" i="5"/>
  <c r="J83" i="5"/>
  <c r="F83" i="5"/>
  <c r="J82" i="5"/>
  <c r="F82" i="5"/>
  <c r="J81" i="5"/>
  <c r="F81" i="5"/>
  <c r="J80" i="5"/>
  <c r="F80" i="5"/>
  <c r="J79" i="5"/>
  <c r="F79" i="5"/>
  <c r="J78" i="5"/>
  <c r="F78" i="5"/>
  <c r="J77" i="5"/>
  <c r="F77" i="5"/>
  <c r="J76" i="5"/>
  <c r="F76" i="5"/>
  <c r="J75" i="5"/>
  <c r="F75" i="5"/>
  <c r="J74" i="5"/>
  <c r="F74" i="5"/>
  <c r="J73" i="5"/>
  <c r="F73" i="5"/>
  <c r="J72" i="5"/>
  <c r="F72" i="5"/>
  <c r="J71" i="5"/>
  <c r="F71" i="5"/>
  <c r="J70" i="5"/>
  <c r="F70" i="5"/>
  <c r="J69" i="5"/>
  <c r="F69" i="5"/>
  <c r="J68" i="5"/>
  <c r="F68" i="5"/>
  <c r="J67" i="5"/>
  <c r="F67" i="5"/>
  <c r="J66" i="5"/>
  <c r="F66" i="5"/>
  <c r="J65" i="5"/>
  <c r="F65" i="5"/>
  <c r="J64" i="5"/>
  <c r="F64" i="5"/>
  <c r="J63" i="5"/>
  <c r="F63" i="5"/>
  <c r="J62" i="5"/>
  <c r="F62" i="5"/>
  <c r="J61" i="5"/>
  <c r="F61" i="5"/>
  <c r="J60" i="5"/>
  <c r="F60" i="5"/>
  <c r="J59" i="5"/>
  <c r="F59" i="5"/>
  <c r="J58" i="5"/>
  <c r="F58" i="5"/>
  <c r="J57" i="5"/>
  <c r="F57" i="5"/>
  <c r="J56" i="5"/>
  <c r="F56" i="5"/>
  <c r="J55" i="5"/>
  <c r="F55" i="5"/>
  <c r="J54" i="5"/>
  <c r="F54" i="5"/>
  <c r="J53" i="5"/>
  <c r="F53" i="5"/>
  <c r="J52" i="5"/>
  <c r="F52" i="5"/>
  <c r="J51" i="5"/>
  <c r="F51" i="5"/>
  <c r="J50" i="5"/>
  <c r="F50" i="5"/>
  <c r="J49" i="5"/>
  <c r="F49" i="5"/>
  <c r="J48" i="5"/>
  <c r="F48" i="5"/>
  <c r="J47" i="5"/>
  <c r="F47" i="5"/>
  <c r="J46" i="5"/>
  <c r="F46" i="5"/>
  <c r="J45" i="5"/>
  <c r="F45" i="5"/>
  <c r="J44" i="5"/>
  <c r="F44" i="5"/>
  <c r="J43" i="5"/>
  <c r="F43" i="5"/>
  <c r="J42" i="5"/>
  <c r="F42" i="5"/>
  <c r="J40" i="5"/>
  <c r="F40" i="5"/>
  <c r="J39" i="5"/>
  <c r="F39" i="5"/>
  <c r="J38" i="5"/>
  <c r="F38" i="5"/>
  <c r="J37" i="5"/>
  <c r="F37" i="5"/>
  <c r="J36" i="5"/>
  <c r="F36" i="5"/>
  <c r="J35" i="5"/>
  <c r="F35" i="5"/>
  <c r="J34" i="5"/>
  <c r="F34" i="5"/>
  <c r="J33" i="5"/>
  <c r="F33" i="5"/>
  <c r="J32" i="5"/>
  <c r="F32" i="5"/>
  <c r="J31" i="5"/>
  <c r="F31" i="5"/>
  <c r="J30" i="5"/>
  <c r="F30" i="5"/>
  <c r="J29" i="5"/>
  <c r="F29" i="5"/>
  <c r="J28" i="5"/>
  <c r="F28" i="5"/>
  <c r="J27" i="5"/>
  <c r="F27" i="5"/>
  <c r="J26" i="5"/>
  <c r="F26" i="5"/>
  <c r="J25" i="5"/>
  <c r="F25" i="5"/>
  <c r="J24" i="5"/>
  <c r="F24" i="5"/>
  <c r="J23" i="5"/>
  <c r="F23" i="5"/>
  <c r="J22" i="5"/>
  <c r="F22" i="5"/>
  <c r="J21" i="5"/>
  <c r="F21" i="5"/>
  <c r="J20" i="5"/>
  <c r="F20" i="5"/>
  <c r="J19" i="5"/>
  <c r="F19" i="5"/>
  <c r="J118" i="5" l="1"/>
  <c r="K119" i="5"/>
  <c r="K230" i="5"/>
  <c r="J227" i="5"/>
  <c r="F251" i="5"/>
  <c r="F110" i="5"/>
  <c r="F113" i="5"/>
  <c r="F176" i="5"/>
  <c r="F185" i="5"/>
  <c r="K231" i="5"/>
  <c r="F279" i="5"/>
  <c r="C305" i="5" s="1"/>
  <c r="K290" i="5"/>
  <c r="J251" i="5"/>
  <c r="F227" i="5"/>
  <c r="F18" i="5"/>
  <c r="F41" i="5"/>
  <c r="F126" i="5"/>
  <c r="J18" i="5"/>
  <c r="K19" i="5"/>
  <c r="K280" i="5"/>
  <c r="K282" i="5"/>
  <c r="K296" i="5"/>
  <c r="K295" i="5" s="1"/>
  <c r="J279" i="5"/>
  <c r="K284" i="5"/>
  <c r="K286" i="5"/>
  <c r="K292" i="5"/>
  <c r="K252" i="5"/>
  <c r="K298" i="5"/>
  <c r="K281" i="5"/>
  <c r="K283" i="5"/>
  <c r="K285" i="5"/>
  <c r="J291" i="5"/>
  <c r="K294" i="5"/>
  <c r="K304" i="5"/>
  <c r="K74" i="5"/>
  <c r="K80" i="5"/>
  <c r="K154" i="5"/>
  <c r="K216" i="5"/>
  <c r="K288" i="5"/>
  <c r="K111" i="5"/>
  <c r="K127" i="5"/>
  <c r="K129" i="5"/>
  <c r="K131" i="5"/>
  <c r="K133" i="5"/>
  <c r="K135" i="5"/>
  <c r="K137" i="5"/>
  <c r="K139" i="5"/>
  <c r="K141" i="5"/>
  <c r="K143" i="5"/>
  <c r="K145" i="5"/>
  <c r="K147" i="5"/>
  <c r="K149" i="5"/>
  <c r="K151" i="5"/>
  <c r="K153" i="5"/>
  <c r="K155" i="5"/>
  <c r="K157" i="5"/>
  <c r="K159" i="5"/>
  <c r="K161" i="5"/>
  <c r="K163" i="5"/>
  <c r="K165" i="5"/>
  <c r="K167" i="5"/>
  <c r="K169" i="5"/>
  <c r="K171" i="5"/>
  <c r="K173" i="5"/>
  <c r="K175" i="5"/>
  <c r="K178" i="5"/>
  <c r="K180" i="5"/>
  <c r="K182" i="5"/>
  <c r="K184" i="5"/>
  <c r="K187" i="5"/>
  <c r="K189" i="5"/>
  <c r="K191" i="5"/>
  <c r="K193" i="5"/>
  <c r="K195" i="5"/>
  <c r="K197" i="5"/>
  <c r="K199" i="5"/>
  <c r="K201" i="5"/>
  <c r="K203" i="5"/>
  <c r="K205" i="5"/>
  <c r="K207" i="5"/>
  <c r="K209" i="5"/>
  <c r="K211" i="5"/>
  <c r="K213" i="5"/>
  <c r="K215" i="5"/>
  <c r="K217" i="5"/>
  <c r="K219" i="5"/>
  <c r="K221" i="5"/>
  <c r="K223" i="5"/>
  <c r="K225" i="5"/>
  <c r="K21" i="5"/>
  <c r="K23" i="5"/>
  <c r="K25" i="5"/>
  <c r="K27" i="5"/>
  <c r="K31" i="5"/>
  <c r="K33" i="5"/>
  <c r="K35" i="5"/>
  <c r="K37" i="5"/>
  <c r="K42" i="5"/>
  <c r="K46" i="5"/>
  <c r="K52" i="5"/>
  <c r="K54" i="5"/>
  <c r="K58" i="5"/>
  <c r="K60" i="5"/>
  <c r="K62" i="5"/>
  <c r="K64" i="5"/>
  <c r="K66" i="5"/>
  <c r="K68" i="5"/>
  <c r="K70" i="5"/>
  <c r="K90" i="5"/>
  <c r="K117" i="5"/>
  <c r="K30" i="5"/>
  <c r="K36" i="5"/>
  <c r="K45" i="5"/>
  <c r="K49" i="5"/>
  <c r="K51" i="5"/>
  <c r="K53" i="5"/>
  <c r="K55" i="5"/>
  <c r="K57" i="5"/>
  <c r="K61" i="5"/>
  <c r="K71" i="5"/>
  <c r="K73" i="5"/>
  <c r="K75" i="5"/>
  <c r="K79" i="5"/>
  <c r="K81" i="5"/>
  <c r="K83" i="5"/>
  <c r="K85" i="5"/>
  <c r="K87" i="5"/>
  <c r="K89" i="5"/>
  <c r="K112" i="5"/>
  <c r="K115" i="5"/>
  <c r="K156" i="5"/>
  <c r="K158" i="5"/>
  <c r="K160" i="5"/>
  <c r="K162" i="5"/>
  <c r="K164" i="5"/>
  <c r="K166" i="5"/>
  <c r="K168" i="5"/>
  <c r="K170" i="5"/>
  <c r="K172" i="5"/>
  <c r="K174" i="5"/>
  <c r="K177" i="5"/>
  <c r="K179" i="5"/>
  <c r="K181" i="5"/>
  <c r="K183" i="5"/>
  <c r="K186" i="5"/>
  <c r="K188" i="5"/>
  <c r="K190" i="5"/>
  <c r="K192" i="5"/>
  <c r="K194" i="5"/>
  <c r="K196" i="5"/>
  <c r="K198" i="5"/>
  <c r="K200" i="5"/>
  <c r="K202" i="5"/>
  <c r="K204" i="5"/>
  <c r="K206" i="5"/>
  <c r="K208" i="5"/>
  <c r="K210" i="5"/>
  <c r="K212" i="5"/>
  <c r="K214" i="5"/>
  <c r="K218" i="5"/>
  <c r="K220" i="5"/>
  <c r="K222" i="5"/>
  <c r="K224" i="5"/>
  <c r="K226" i="5"/>
  <c r="K250" i="5"/>
  <c r="K22" i="5"/>
  <c r="K26" i="5"/>
  <c r="K34" i="5"/>
  <c r="K40" i="5"/>
  <c r="K47" i="5"/>
  <c r="K65" i="5"/>
  <c r="K69" i="5"/>
  <c r="K91" i="5"/>
  <c r="K95" i="5"/>
  <c r="K99" i="5"/>
  <c r="K103" i="5"/>
  <c r="K29" i="5"/>
  <c r="K38" i="5"/>
  <c r="K39" i="5"/>
  <c r="K44" i="5"/>
  <c r="K48" i="5"/>
  <c r="K50" i="5"/>
  <c r="K56" i="5"/>
  <c r="K82" i="5"/>
  <c r="K84" i="5"/>
  <c r="K86" i="5"/>
  <c r="K88" i="5"/>
  <c r="J116" i="5"/>
  <c r="K125" i="5"/>
  <c r="K128" i="5"/>
  <c r="K130" i="5"/>
  <c r="K132" i="5"/>
  <c r="K134" i="5"/>
  <c r="K136" i="5"/>
  <c r="K138" i="5"/>
  <c r="K140" i="5"/>
  <c r="K142" i="5"/>
  <c r="K144" i="5"/>
  <c r="K146" i="5"/>
  <c r="K148" i="5"/>
  <c r="K150" i="5"/>
  <c r="K152" i="5"/>
  <c r="K20" i="5"/>
  <c r="K24" i="5"/>
  <c r="K28" i="5"/>
  <c r="K32" i="5"/>
  <c r="K43" i="5"/>
  <c r="K59" i="5"/>
  <c r="K63" i="5"/>
  <c r="K67" i="5"/>
  <c r="K77" i="5"/>
  <c r="K93" i="5"/>
  <c r="K97" i="5"/>
  <c r="K101" i="5"/>
  <c r="K72" i="5"/>
  <c r="K76" i="5"/>
  <c r="K78" i="5"/>
  <c r="K92" i="5"/>
  <c r="K94" i="5"/>
  <c r="K96" i="5"/>
  <c r="K98" i="5"/>
  <c r="K100" i="5"/>
  <c r="K102" i="5"/>
  <c r="K104" i="5"/>
  <c r="K109" i="5"/>
  <c r="K114" i="5"/>
  <c r="K106" i="5"/>
  <c r="J113" i="5"/>
  <c r="J108" i="5"/>
  <c r="J185" i="5"/>
  <c r="J297" i="5"/>
  <c r="G305" i="5" s="1"/>
  <c r="J126" i="5"/>
  <c r="J41" i="5"/>
  <c r="J110" i="5"/>
  <c r="J124" i="5"/>
  <c r="J176" i="5"/>
  <c r="K289" i="5" l="1"/>
  <c r="K297" i="5"/>
  <c r="K303" i="5"/>
  <c r="K105" i="5"/>
  <c r="K118" i="5"/>
  <c r="K113" i="5"/>
  <c r="K279" i="5"/>
  <c r="K293" i="5"/>
  <c r="K110" i="5"/>
  <c r="K291" i="5"/>
  <c r="K287" i="5"/>
  <c r="K108" i="5"/>
  <c r="K126" i="5"/>
  <c r="K116" i="5"/>
  <c r="K249" i="5"/>
  <c r="K176" i="5"/>
  <c r="K41" i="5"/>
  <c r="K18" i="5"/>
  <c r="K124" i="5"/>
  <c r="K251" i="5"/>
  <c r="K227" i="5"/>
  <c r="K185" i="5"/>
  <c r="K305" i="5" l="1"/>
</calcChain>
</file>

<file path=xl/sharedStrings.xml><?xml version="1.0" encoding="utf-8"?>
<sst xmlns="http://schemas.openxmlformats.org/spreadsheetml/2006/main" count="1153" uniqueCount="359">
  <si>
    <r>
      <rPr>
        <b/>
        <sz val="9"/>
        <rFont val="Calibri"/>
        <family val="1"/>
      </rPr>
      <t>JUMLAH BELANJA</t>
    </r>
  </si>
  <si>
    <t>Belanja Modal Jaringan Listrik Lainnya</t>
  </si>
  <si>
    <t>Belanja Pemeliharaan Bangunan Gedung-Bangunan Gedung Tempat Kerja-Taman</t>
  </si>
  <si>
    <t>Belanja Modal Alat Komunikasi Lainnya</t>
  </si>
  <si>
    <t>Belanja Pemeliharaan Bangunan Gedung-Bangunan Gedung Tempat Kerja-Bangunan Gedung Kantor</t>
  </si>
  <si>
    <r>
      <t>Belanja Alat/Bahan untuk Kegiatan Kantor-Alat Listrik</t>
    </r>
    <r>
      <rPr>
        <i/>
        <u/>
        <sz val="8"/>
        <rFont val="Calibri"/>
        <family val="1"/>
      </rPr>
      <t/>
    </r>
  </si>
  <si>
    <t>Belanja Jasa Tenaga Kebersihan</t>
  </si>
  <si>
    <t>Belanja Jasa Pencucian Pakaian, Alat Kesenian dan Kebudayaan, serta Alat Rumah Tangga</t>
  </si>
  <si>
    <t>Belanja Jasa Kalibrasi</t>
  </si>
  <si>
    <t>Belanja Jasa Pengolahan Sampah</t>
  </si>
  <si>
    <r>
      <t>Belanja Jasa Pembersihan, Pengendalian Hama, dan Fumigasi</t>
    </r>
    <r>
      <rPr>
        <i/>
        <u/>
        <sz val="8"/>
        <rFont val="Calibri"/>
        <family val="1"/>
      </rPr>
      <t/>
    </r>
  </si>
  <si>
    <t>Belanja Sewa Alat Pendingin</t>
  </si>
  <si>
    <t>Belanja Jasa Konsultansi Perencanaan Arsitektur-Jasa Arsitektur Lainnya</t>
  </si>
  <si>
    <t>Belanja Pemeliharaan Alat Angkutan-Alat Angkutan Darat Bermotor- Kendaraan Dinas Bermotor Perorangan</t>
  </si>
  <si>
    <t>Belanja Pemeliharaan Alat Kantor dan Rumah Tangga-Alat Rumah Tangga-Mebel</t>
  </si>
  <si>
    <t>Belanja Pemeliharaan Alat Kantor dan Rumah Tangga-Alat Kantor- Alat Kantor Lainnya</t>
  </si>
  <si>
    <t>Belanja Pemeliharaan Alat Kedokteran dan Kesehatan-Alat Kedokteran-Alat Kedokteran Lainnya</t>
  </si>
  <si>
    <r>
      <t>Belanja Pemeliharaan Alat Angkutan-Alat Angkutan Darat Bermotor- Kendaraan Bermotor Khusus</t>
    </r>
    <r>
      <rPr>
        <i/>
        <u/>
        <sz val="8"/>
        <rFont val="Calibri"/>
        <family val="1"/>
      </rPr>
      <t/>
    </r>
  </si>
  <si>
    <t>Belanja Bahan-Bahan Bakar dan Pelumas</t>
  </si>
  <si>
    <t>Paket</t>
  </si>
  <si>
    <t>Liter</t>
  </si>
  <si>
    <t>Botol</t>
  </si>
  <si>
    <t>Galon</t>
  </si>
  <si>
    <t>Indikator</t>
  </si>
  <si>
    <t>Sebelum Perubahan</t>
  </si>
  <si>
    <t>Sesudah Perubahan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</si>
  <si>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</si>
  <si>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</si>
  <si>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</si>
  <si>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</si>
  <si>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</si>
  <si>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</si>
  <si>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</si>
  <si>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Jumlah Pemeliharaan yang dilaksanakan RSUD dr. R. Goeteng Taroenadibrata Purbalingga</t>
  </si>
  <si>
    <t>1 paket</t>
  </si>
  <si>
    <t>Hasil</t>
  </si>
  <si>
    <t>Prosentase Sarana dan Prasarana yang berfungsi dengan baik</t>
  </si>
  <si>
    <t>Kode</t>
  </si>
  <si>
    <t>Uraian</t>
  </si>
  <si>
    <t>Sebelum perubahan</t>
  </si>
  <si>
    <t>Tambah / Kurang</t>
  </si>
  <si>
    <t>Volume</t>
  </si>
  <si>
    <t>Satuan</t>
  </si>
  <si>
    <t>Harga</t>
  </si>
  <si>
    <t>Jumlah</t>
  </si>
  <si>
    <t>1</t>
  </si>
  <si>
    <t>6 = 3 x 5</t>
  </si>
  <si>
    <t>10 = 7 x 9</t>
  </si>
  <si>
    <t>5.1.02.01.01.0004</t>
  </si>
  <si>
    <t>Lembar</t>
  </si>
  <si>
    <t>5.1.02.01.01.0031</t>
  </si>
  <si>
    <t>Buah</t>
  </si>
  <si>
    <t>Set</t>
  </si>
  <si>
    <t>Rol</t>
  </si>
  <si>
    <t>bungkus</t>
  </si>
  <si>
    <t>Btg</t>
  </si>
  <si>
    <t>5.1.02.02.01.0030</t>
  </si>
  <si>
    <t>Bulan</t>
  </si>
  <si>
    <t>5.1.02.02.01.0049</t>
  </si>
  <si>
    <t>5.1.02.02.01.0050</t>
  </si>
  <si>
    <t>5.1.02.02.01.0051</t>
  </si>
  <si>
    <t>Kg</t>
  </si>
  <si>
    <t>5.1.02.02.01.0052</t>
  </si>
  <si>
    <t>5.1.02.02.04.0121</t>
  </si>
  <si>
    <t>Unit</t>
  </si>
  <si>
    <t>5.1.02.02.08.0005</t>
  </si>
  <si>
    <t>5.1.02.03.02.0035</t>
  </si>
  <si>
    <t>Kali</t>
  </si>
  <si>
    <t>5.1.02.03.02.0038</t>
  </si>
  <si>
    <t>5.1.02.03.02.0040</t>
  </si>
  <si>
    <t>5.1.02.03.02.0117</t>
  </si>
  <si>
    <t>5.1.02.03.02.0118</t>
  </si>
  <si>
    <t>5.1.02.03.02.0232</t>
  </si>
  <si>
    <t>5.1.02.03.03.0001</t>
  </si>
  <si>
    <t>5.1.02.03.03.0036</t>
  </si>
  <si>
    <t>5.2.02.06.02.0011</t>
  </si>
  <si>
    <t>5.2.03.01.01.0006</t>
  </si>
  <si>
    <t>5.2.04.04.02.0003</t>
  </si>
  <si>
    <t>Belanja Pemeliharaan Alat Angkutan-Alat Angkutan Darat Bermotor- Kendaraan Bermotor Beroda Dua</t>
  </si>
  <si>
    <t>5.2.02.05.02.0006</t>
  </si>
  <si>
    <t>5.2.02.06.02.0001</t>
  </si>
  <si>
    <t>Belanja Modal Alat Rumah Tangga Lainnya (Home Use)</t>
  </si>
  <si>
    <t>Belanja Modal Alat Komunikasi Telephone</t>
  </si>
  <si>
    <t xml:space="preserve">   Non Alokasi  1 Paket</t>
  </si>
  <si>
    <t xml:space="preserve">   Oli Federal 3 Liter</t>
  </si>
  <si>
    <t xml:space="preserve">   Oli Gardan STP  2 Botol</t>
  </si>
  <si>
    <t xml:space="preserve">   Oli Meditran SX 2 Galon</t>
  </si>
  <si>
    <t xml:space="preserve">   Oli Meditran SX Botol 2 Liter</t>
  </si>
  <si>
    <t xml:space="preserve">   Oli Mesin Potong Rumput 10 Botol</t>
  </si>
  <si>
    <t xml:space="preserve">   Oli Prima XP Botol 10 Botol</t>
  </si>
  <si>
    <t xml:space="preserve">   Oli Prima XP Galon 2 Galon</t>
  </si>
  <si>
    <t xml:space="preserve">   Oli Rem 5 Botol</t>
  </si>
  <si>
    <t xml:space="preserve">   Oli Shell HX5 botol 3 Liter</t>
  </si>
  <si>
    <t xml:space="preserve">   Oli Shell HX7 botol 3 Liter</t>
  </si>
  <si>
    <t xml:space="preserve">   Oli Shell HX7 galon 2 Galon</t>
  </si>
  <si>
    <t xml:space="preserve">   Oli Shell HX8 1 Galon</t>
  </si>
  <si>
    <t xml:space="preserve">   Oli Shell HX8 botol 3 Liter</t>
  </si>
  <si>
    <t xml:space="preserve">   Oli Versbeleng STP 5 Botol</t>
  </si>
  <si>
    <t xml:space="preserve">   Premium Mesin Potong Rumput 5 Lembar</t>
  </si>
  <si>
    <t xml:space="preserve">   STP Carburator Spray 3 Botol</t>
  </si>
  <si>
    <t xml:space="preserve">   STP Silicon 3 Botol</t>
  </si>
  <si>
    <t xml:space="preserve">   VET 3 Botol</t>
  </si>
  <si>
    <t xml:space="preserve">   Air Accu 10 Botol</t>
  </si>
  <si>
    <t xml:space="preserve">   Alat listrik dan elektronik lainnya 1 Paket</t>
  </si>
  <si>
    <t xml:space="preserve">   Antena TV 5 Buah</t>
  </si>
  <si>
    <t xml:space="preserve">   Avometer 1 Buah</t>
  </si>
  <si>
    <t xml:space="preserve">   Baterai Kering 10 Buah</t>
  </si>
  <si>
    <t xml:space="preserve">   Batu A2 Isi ulang 10 Buah</t>
  </si>
  <si>
    <t xml:space="preserve">   Batu Besar 48 Buah</t>
  </si>
  <si>
    <t xml:space="preserve">   Batu Kecil A3 25 Set</t>
  </si>
  <si>
    <t xml:space="preserve">   Batu Kotak 9V 10 Buah</t>
  </si>
  <si>
    <t xml:space="preserve">   Batu LR 41 10 Buah</t>
  </si>
  <si>
    <t xml:space="preserve">   Batu LR 44 20 Buah</t>
  </si>
  <si>
    <t xml:space="preserve">   Batu Sedang 12 Buah</t>
  </si>
  <si>
    <t xml:space="preserve">   Fitting 50 Buah</t>
  </si>
  <si>
    <t xml:space="preserve">   Imbodus 25 Buah</t>
  </si>
  <si>
    <t xml:space="preserve">   Isolasi 20 Buah</t>
  </si>
  <si>
    <t xml:space="preserve">   Jek Arde 20 Buah</t>
  </si>
  <si>
    <t xml:space="preserve">   Jek T Arde 20 Buah</t>
  </si>
  <si>
    <t xml:space="preserve">   Jek TV 10 Buah</t>
  </si>
  <si>
    <t xml:space="preserve">   Kabel konduktor 5 Buah</t>
  </si>
  <si>
    <t xml:space="preserve">   Kabel Spiral 20 Buah</t>
  </si>
  <si>
    <t xml:space="preserve">   Kabel ties 5 bungkus</t>
  </si>
  <si>
    <t xml:space="preserve">   Klem Kabel 30 bungkus</t>
  </si>
  <si>
    <t xml:space="preserve">   Lampu Panel LED SL PL 295 40 W 10 Buah</t>
  </si>
  <si>
    <t xml:space="preserve">   Lampu Panel LED SL PL S9603 40W 10 Buah</t>
  </si>
  <si>
    <t xml:space="preserve">   MCB 10 Buah</t>
  </si>
  <si>
    <t xml:space="preserve">   MCCB 3 Buah</t>
  </si>
  <si>
    <t xml:space="preserve">   Obeng 3 Buah</t>
  </si>
  <si>
    <t xml:space="preserve">   Pesawat Telepon 5 Buah</t>
  </si>
  <si>
    <t xml:space="preserve">   Saklar Double 12 Buah</t>
  </si>
  <si>
    <t xml:space="preserve">   Saklar Engkel 12 Buah</t>
  </si>
  <si>
    <t xml:space="preserve">   Senar Mesin Potong Rumput 50 Buah</t>
  </si>
  <si>
    <t xml:space="preserve">   Stater 50 Buah</t>
  </si>
  <si>
    <t xml:space="preserve">   Stop Kontak Lob 1 48 Buah</t>
  </si>
  <si>
    <t xml:space="preserve">   Stop Kontak Lob 2 48 Buah</t>
  </si>
  <si>
    <t xml:space="preserve">   Stop Kontak Lob 4 48 Buah</t>
  </si>
  <si>
    <t xml:space="preserve">   Tang 3 Buah</t>
  </si>
  <si>
    <t xml:space="preserve">   TC 30 Btg</t>
  </si>
  <si>
    <t xml:space="preserve">   Tespen 3 Buah</t>
  </si>
  <si>
    <t xml:space="preserve">   Tinol 2 Buah</t>
  </si>
  <si>
    <t xml:space="preserve">   Cuci Gorden 1 Paket</t>
  </si>
  <si>
    <t xml:space="preserve">   Kalibrasi Alat Kesehatan (400 alat) 1 Paket</t>
  </si>
  <si>
    <t xml:space="preserve">   Terra Timbangan 1 Paket</t>
  </si>
  <si>
    <t xml:space="preserve">   Accu Mobil 2 Buah</t>
  </si>
  <si>
    <t xml:space="preserve">   Air Radiator 2 Galon</t>
  </si>
  <si>
    <t xml:space="preserve">   Balljoint 1 Buah</t>
  </si>
  <si>
    <t xml:space="preserve">   Ban Luar Mobil Dinas 4 Buah</t>
  </si>
  <si>
    <t xml:space="preserve">   baut 2 Buah</t>
  </si>
  <si>
    <t xml:space="preserve">   bess sayap 1 Buah</t>
  </si>
  <si>
    <t xml:space="preserve">   Bohlam 3 Buah</t>
  </si>
  <si>
    <t xml:space="preserve">   Bungkus Stir 1 Buah</t>
  </si>
  <si>
    <t xml:space="preserve">   Cuci dan Vakum 5 Kali</t>
  </si>
  <si>
    <t xml:space="preserve">   Dompet STNK 1 Buah</t>
  </si>
  <si>
    <t xml:space="preserve">   Doosmear 3 Buah</t>
  </si>
  <si>
    <t xml:space="preserve">   Drek Leher 1 Buah</t>
  </si>
  <si>
    <t xml:space="preserve">   Dudukan mesin 1 Buah</t>
  </si>
  <si>
    <t xml:space="preserve">   Dudukan Versneleng 1 Buah</t>
  </si>
  <si>
    <t xml:space="preserve">   Filter Oli 1 Buah</t>
  </si>
  <si>
    <t xml:space="preserve">   Filter udara 1 Buah</t>
  </si>
  <si>
    <t xml:space="preserve">   Glade CF 20 Buah</t>
  </si>
  <si>
    <t xml:space="preserve">   Glade Diamond 10 Buah</t>
  </si>
  <si>
    <t xml:space="preserve">   Handle Door In 1 Buah</t>
  </si>
  <si>
    <t xml:space="preserve">   Handle Door out 1 Buah</t>
  </si>
  <si>
    <t xml:space="preserve">   Insulak 2 Buah</t>
  </si>
  <si>
    <t xml:space="preserve">   Isi Freon 3 Kali</t>
  </si>
  <si>
    <t xml:space="preserve">   Isi Nitrogen 10 Kali</t>
  </si>
  <si>
    <t xml:space="preserve">   Jasa Bongkar/pasang ban 4 Paket</t>
  </si>
  <si>
    <t xml:space="preserve">  Jasa Las 1 Paket</t>
  </si>
  <si>
    <t xml:space="preserve">   Jasa Service 3 Mobil Dinas 1 Paket</t>
  </si>
  <si>
    <t xml:space="preserve">   Jasa Service AC Mobil 1 Paket</t>
  </si>
  <si>
    <t xml:space="preserve">   Jasa Service Sikilan 1 Paket</t>
  </si>
  <si>
    <t xml:space="preserve">   Jasa Tambal ban 5 Kali</t>
  </si>
  <si>
    <t xml:space="preserve">   Kabel Kopling 1 Buah</t>
  </si>
  <si>
    <t xml:space="preserve">   Kabel Kopling 2.0 1 Buah</t>
  </si>
  <si>
    <t xml:space="preserve">   Kabel Versneleng 1 Buah</t>
  </si>
  <si>
    <t xml:space="preserve">   Kampas Rem 2 Buah</t>
  </si>
  <si>
    <t xml:space="preserve">   Kanebo 2 Buah</t>
  </si>
  <si>
    <t xml:space="preserve">   Karet Seal 1 Buah</t>
  </si>
  <si>
    <t xml:space="preserve">   Karet stabil 1 Buah</t>
  </si>
  <si>
    <t xml:space="preserve">   Kit Black Magic 10 Buah</t>
  </si>
  <si>
    <t xml:space="preserve">   Kit Wash 10 Buah</t>
  </si>
  <si>
    <t xml:space="preserve">   Laher Roda 2 Buah</t>
  </si>
  <si>
    <t xml:space="preserve">   Non Alokasi 1 Paket</t>
  </si>
  <si>
    <t xml:space="preserve">   Pajak kendaraan mobil dinas 1 Paket</t>
  </si>
  <si>
    <t xml:space="preserve">   Parfum Dape 3 Buah</t>
  </si>
  <si>
    <t xml:space="preserve">   Pentil Tubeless 5 Buah</t>
  </si>
  <si>
    <t xml:space="preserve">   Sieler 2 Buah</t>
  </si>
  <si>
    <t xml:space="preserve">   Spion 2 Buah</t>
  </si>
  <si>
    <t xml:space="preserve">   Spooring Balancing 1 Paket</t>
  </si>
  <si>
    <t xml:space="preserve">   Tutup Radiator 2 Buah</t>
  </si>
  <si>
    <t xml:space="preserve">   Wiper 2 Buah</t>
  </si>
  <si>
    <t xml:space="preserve">   Accu Motor 2 Buah</t>
  </si>
  <si>
    <t xml:space="preserve">   Air Accu 5 Botol</t>
  </si>
  <si>
    <t xml:space="preserve">   ban dalam sepeda motor 2 Buah</t>
  </si>
  <si>
    <t xml:space="preserve">   ban luar sepeda motor 2 Buah</t>
  </si>
  <si>
    <t xml:space="preserve">   kampas rem 3 Buah</t>
  </si>
  <si>
    <t xml:space="preserve">   Non alokasi suku cadang 1 Paket</t>
  </si>
  <si>
    <t xml:space="preserve">   Pajak kendaraan roda dua 1 Paket</t>
  </si>
  <si>
    <t xml:space="preserve">   air radiator 2 Galon</t>
  </si>
  <si>
    <t xml:space="preserve">   Baljoint 1 Set</t>
  </si>
  <si>
    <t xml:space="preserve">   Ban luar ambulance 4 Buah</t>
  </si>
  <si>
    <t xml:space="preserve">   Baut 4 Buah</t>
  </si>
  <si>
    <t xml:space="preserve">   Bess sayap 2 Buah</t>
  </si>
  <si>
    <t xml:space="preserve">   Bohlam 5 Buah</t>
  </si>
  <si>
    <t xml:space="preserve">   Bungkus stir 1 Buah</t>
  </si>
  <si>
    <t xml:space="preserve">   Cuci dan Vacum 15 Kali</t>
  </si>
  <si>
    <t xml:space="preserve">   Dosmear 5 Buah</t>
  </si>
  <si>
    <t xml:space="preserve">   Dudukan versneleng 1 Buah</t>
  </si>
  <si>
    <t xml:space="preserve">   Filter Oli 3 Buah</t>
  </si>
  <si>
    <t xml:space="preserve">   Filter udara 3 Buah</t>
  </si>
  <si>
    <t xml:space="preserve">   Glade CF 30 Buah</t>
  </si>
  <si>
    <t xml:space="preserve">   Handle door In 1 Buah</t>
  </si>
  <si>
    <t xml:space="preserve">   Handle door out 1 Buah</t>
  </si>
  <si>
    <t xml:space="preserve">   Isi Freon 5 Kali</t>
  </si>
  <si>
    <t xml:space="preserve">   Isi Nitrogen 20 Kali</t>
  </si>
  <si>
    <t xml:space="preserve">   Jasa bongkar Pasang ban 10 Paket</t>
  </si>
  <si>
    <t xml:space="preserve">   Jasa Las 1 Paket</t>
  </si>
  <si>
    <t xml:space="preserve">   Jasa Service 3 mobil ambulance 1 Paket</t>
  </si>
  <si>
    <t xml:space="preserve">   Jasa Service AC 1 Paket</t>
  </si>
  <si>
    <t xml:space="preserve">   Master Kopling 1 Buah</t>
  </si>
  <si>
    <t xml:space="preserve">   Non Alokasi Suku cadang Ambulance 1 Paket</t>
  </si>
  <si>
    <t xml:space="preserve">   Parfum Dape 5 Buah</t>
  </si>
  <si>
    <t xml:space="preserve">   Sekrup 1 Buah</t>
  </si>
  <si>
    <t xml:space="preserve">   Shockbeker 1 Buah</t>
  </si>
  <si>
    <t xml:space="preserve">   Sieler 3 Buah</t>
  </si>
  <si>
    <t xml:space="preserve">   Tempat Filter Solar 2 Buah</t>
  </si>
  <si>
    <t xml:space="preserve">   Tutup Radiator 4 Buah</t>
  </si>
  <si>
    <t xml:space="preserve">   wiper 2 Buah</t>
  </si>
  <si>
    <t xml:space="preserve">   Pemeliharaan Alat pendingin 1 Paket</t>
  </si>
  <si>
    <t xml:space="preserve">   Pemeliharaan CCTV 1 Paket</t>
  </si>
  <si>
    <t xml:space="preserve">   Pemeliharaan dan perbaikan lift 1 Paket</t>
  </si>
  <si>
    <t xml:space="preserve">   Pemeliharaan genset 1 Paket</t>
  </si>
  <si>
    <t xml:space="preserve">   Pemeliharaan jaringan listrik 1 Paket</t>
  </si>
  <si>
    <t xml:space="preserve">   Pemeliharaan PABX dan Telepon 1 Paket</t>
  </si>
  <si>
    <t xml:space="preserve">   Pemeliharaan peralatan dapur 1 Paket</t>
  </si>
  <si>
    <t xml:space="preserve">   Pemeliharaan peralatan kantor lainnya 1 Paket</t>
  </si>
  <si>
    <t xml:space="preserve">   Pemeliharaan peralatan personal computer 1 Paket</t>
  </si>
  <si>
    <t xml:space="preserve">   Pemeliharaan personal computer 1 Paket</t>
  </si>
  <si>
    <t xml:space="preserve">   Perbaikan Mesin Cuci 1 Paket</t>
  </si>
  <si>
    <t xml:space="preserve">   Pemeliharaan Mebeuler 1 Paket</t>
  </si>
  <si>
    <t xml:space="preserve">   Perbaikan CSSD</t>
  </si>
  <si>
    <t>RBA BELANJA PERUBAHAN</t>
  </si>
  <si>
    <t>&gt;</t>
  </si>
  <si>
    <t>:    02.01.02 - PROGRAM PELAYANAN KESEHATAN PADA RUMAH SAKIT DAERAH</t>
  </si>
  <si>
    <t>:    02.01.02.03 - Pelayanan nonmedik</t>
  </si>
  <si>
    <t>:    02.01.02.03.04 - pemeliharaan sarana prasarana dan alat kesehatan</t>
  </si>
  <si>
    <t>:    Jasa Layanan BLUD</t>
  </si>
  <si>
    <t xml:space="preserve">Program     </t>
  </si>
  <si>
    <t xml:space="preserve">Kegiatan </t>
  </si>
  <si>
    <t xml:space="preserve">Sub Kegiatan   </t>
  </si>
  <si>
    <t xml:space="preserve">Sumber Dana  </t>
  </si>
  <si>
    <t xml:space="preserve">   Oli Genset 5 Botol</t>
  </si>
  <si>
    <t xml:space="preserve">   Jasa Tambal ban 10 Kali</t>
  </si>
  <si>
    <t xml:space="preserve">   Jasa Service sikilan 1 Paket</t>
  </si>
  <si>
    <t xml:space="preserve">   Blue Light</t>
  </si>
  <si>
    <t xml:space="preserve">   Corugated</t>
  </si>
  <si>
    <t xml:space="preserve">   Pemeliharaan dan Penggantian Sparepart Tensimeter</t>
  </si>
  <si>
    <t xml:space="preserve">   Pemeliharaan dan Sparepart EKG</t>
  </si>
  <si>
    <t xml:space="preserve">   Pemeliharaan dan Sparepart Gas Medis</t>
  </si>
  <si>
    <t xml:space="preserve">   Pemeliharaan Lampu Operasi</t>
  </si>
  <si>
    <t xml:space="preserve">   Pemeliharaan peralatan kedokteran lainnya</t>
  </si>
  <si>
    <t xml:space="preserve">   Pemeliharaan Pneumatic Tube Hunter IT</t>
  </si>
  <si>
    <t xml:space="preserve">   Perbaikan dan Aksesoris Hand Couter</t>
  </si>
  <si>
    <t xml:space="preserve">   Perbaikan dan Part Bor tulang</t>
  </si>
  <si>
    <t xml:space="preserve">   Perbaikan dan Part Defiblirator</t>
  </si>
  <si>
    <t xml:space="preserve">   Perbaikan dan Part EEG</t>
  </si>
  <si>
    <t xml:space="preserve">   Perbaikan dan Penggantian Part alat radiologi</t>
  </si>
  <si>
    <t xml:space="preserve">   Perbaikan dan Penggantian Sparepart Incubator</t>
  </si>
  <si>
    <t xml:space="preserve">   Perbaikan dan Penggantian Sparepart Infus Pump</t>
  </si>
  <si>
    <t xml:space="preserve">   Perbaikan dan Penggantian Sparepart Laboratorium</t>
  </si>
  <si>
    <t xml:space="preserve">   Perbaikan dan Penggantian Sparepart Syringe Pump</t>
  </si>
  <si>
    <t xml:space="preserve">   Perbaikan dan Penggantian Sparepart Ventilator</t>
  </si>
  <si>
    <t xml:space="preserve">   Perbaikan Kursi Roda, Brankar dll</t>
  </si>
  <si>
    <t xml:space="preserve">   Sparepart Laringoskop</t>
  </si>
  <si>
    <t xml:space="preserve">   Stylet</t>
  </si>
  <si>
    <t xml:space="preserve">   pemeliharaan genteng dan atap</t>
  </si>
  <si>
    <t xml:space="preserve">   pemeliharaan lantai</t>
  </si>
  <si>
    <t xml:space="preserve">   pemeliharaan pagar / dinding</t>
  </si>
  <si>
    <t xml:space="preserve">   pemeliharaan pintu jendela dan sekat</t>
  </si>
  <si>
    <t xml:space="preserve">   pemeliharaan sanitasi</t>
  </si>
  <si>
    <t xml:space="preserve">   pengadaan bahan bangunan / material</t>
  </si>
  <si>
    <t xml:space="preserve">   pengecatan</t>
  </si>
  <si>
    <t xml:space="preserve">   pemeliharaan taman</t>
  </si>
  <si>
    <r>
      <t>Belanja Modal Bangunan Kesehatan</t>
    </r>
    <r>
      <rPr>
        <i/>
        <u/>
        <sz val="8"/>
        <rFont val="Calibri"/>
        <family val="1"/>
      </rPr>
      <t/>
    </r>
  </si>
  <si>
    <t>NIP. 19670522 199212 1 001</t>
  </si>
  <si>
    <t xml:space="preserve">   Oli Shell HX5 galon 1 Galon</t>
  </si>
  <si>
    <t xml:space="preserve">   Accu Genset 1500 Kva 120 ampere 2 Buah</t>
  </si>
  <si>
    <t xml:space="preserve">   Accu Genset 800 KVA 12 ampere 1 Buah</t>
  </si>
  <si>
    <t xml:space="preserve">   Batu Alkaline A2 250 Set</t>
  </si>
  <si>
    <t xml:space="preserve">   Batu Alkaline A3 50 Set</t>
  </si>
  <si>
    <t xml:space="preserve">   Batu Calculator 20 Buah</t>
  </si>
  <si>
    <t xml:space="preserve">   Batu CR 123 100 Buah</t>
  </si>
  <si>
    <t xml:space="preserve">   Batu CR 2025 50 Buah</t>
  </si>
  <si>
    <t xml:space="preserve">   Batu Kecil A2 300 Set</t>
  </si>
  <si>
    <t xml:space="preserve">   Box Panel 2 Buah</t>
  </si>
  <si>
    <t xml:space="preserve">   CATV 3 Buah</t>
  </si>
  <si>
    <t xml:space="preserve">   Charger Baterai 2 Buah</t>
  </si>
  <si>
    <t xml:space="preserve">   Kabel Antena 2 Rol</t>
  </si>
  <si>
    <t xml:space="preserve">   Kabel NYM 10 Rol</t>
  </si>
  <si>
    <t xml:space="preserve">   Kabel NYM 2 x 1,5 10 Rol</t>
  </si>
  <si>
    <t xml:space="preserve">   Kabel NYMHY 3 x 1,5 5 Rol</t>
  </si>
  <si>
    <t xml:space="preserve">   Lampu LED 45 Watt 75 Buah</t>
  </si>
  <si>
    <t xml:space="preserve">   Lampu LED 8 Watt 75 Buah</t>
  </si>
  <si>
    <t xml:space="preserve">   Lampu SL 18 Watt 50 Buah</t>
  </si>
  <si>
    <t xml:space="preserve">   Lampu SL 5 Watt 30 Buah</t>
  </si>
  <si>
    <t xml:space="preserve">   Lampu Sorot 150 volt 10 Buah</t>
  </si>
  <si>
    <t xml:space="preserve">   Lampu TL 18 watt 100 Buah</t>
  </si>
  <si>
    <t xml:space="preserve">   Lampu TL 30 watt UV 15 Buah</t>
  </si>
  <si>
    <t xml:space="preserve">   Lampu TL 9 watt 100 Buah</t>
  </si>
  <si>
    <t xml:space="preserve">   LDR Otomatis 10 Buah</t>
  </si>
  <si>
    <t xml:space="preserve">   Jasa Tenaga Kebersihan 12 Bulan</t>
  </si>
  <si>
    <t xml:space="preserve">   Jasa Pengendalian Hama Lingkungan 12 Bulan</t>
  </si>
  <si>
    <t xml:space="preserve">   Pemeliharaan jaringan internet 2 Paket</t>
  </si>
  <si>
    <t xml:space="preserve">   Pengisian refill APAR 2 Paket</t>
  </si>
  <si>
    <t>  Pemeliharaan dan Penggantian Sparepart Kedokteran Gigi</t>
  </si>
  <si>
    <t xml:space="preserve">  Perbaikan dan Penggantian Sparepart Bedside / Pasien Monitor</t>
  </si>
  <si>
    <t>Perbaikan dan Penggantian Sparepart tempat tidur pasien</t>
  </si>
  <si>
    <t xml:space="preserve">   jasa service sepeda motor 5 buah 1 Paket</t>
  </si>
  <si>
    <t xml:space="preserve">   Pertamina DEX 3000 Liter</t>
  </si>
  <si>
    <t xml:space="preserve">   Jasa Pengolahan Limbah Medis</t>
  </si>
  <si>
    <t xml:space="preserve">   Jasa Pengolahan Limbah Non Medis</t>
  </si>
  <si>
    <t xml:space="preserve">   Kontrak Dingin</t>
  </si>
  <si>
    <t xml:space="preserve">   Kontrak Dingin AHU 5 unit x 250</t>
  </si>
  <si>
    <t xml:space="preserve">   Kontrak Pemeliharaan AC 24 jam 55 unit x 55000</t>
  </si>
  <si>
    <t xml:space="preserve">   Kontrak Dingin AC 8 jam 191 unit x 55000</t>
  </si>
  <si>
    <t xml:space="preserve">   Kontrak AC Central 92 pk x 35000</t>
  </si>
  <si>
    <t>paket</t>
  </si>
  <si>
    <t xml:space="preserve">   Perencanaan Teknis Hydran / Sprink</t>
  </si>
  <si>
    <t xml:space="preserve">   Penggantian Jaringan Kabel Poli Lama</t>
  </si>
  <si>
    <t xml:space="preserve">   Penggantian UPS Ruang PABX Central Telp</t>
  </si>
  <si>
    <t xml:space="preserve">   Purifikasi Travo Cubikel</t>
  </si>
  <si>
    <t xml:space="preserve">   Renovasi Sangkar Kereta Lift</t>
  </si>
  <si>
    <t xml:space="preserve">   Perbaikan Sound System</t>
  </si>
  <si>
    <t xml:space="preserve">   Perbaikan dan Penggantian Part Mesin Autoclave</t>
  </si>
  <si>
    <t xml:space="preserve">   Perbaikan Treadmeel</t>
  </si>
  <si>
    <t xml:space="preserve">   CCTV</t>
  </si>
  <si>
    <t xml:space="preserve">  Pemasangan Switch</t>
  </si>
  <si>
    <t xml:space="preserve">   Nursecall</t>
  </si>
  <si>
    <t xml:space="preserve">   Pemasangan Hydran</t>
  </si>
  <si>
    <t xml:space="preserve">   Pemasangan Springkel</t>
  </si>
  <si>
    <t xml:space="preserve">   Paving lahan parkir</t>
  </si>
  <si>
    <t xml:space="preserve">   Pembangunan Selasar menuju Power House (Genset)</t>
  </si>
  <si>
    <t xml:space="preserve">   Pemasangan IPAL Poli Baru</t>
  </si>
  <si>
    <t xml:space="preserve">  Jaringan Poli Baru</t>
  </si>
  <si>
    <r>
      <rPr>
        <sz val="11"/>
        <rFont val="Tahoma"/>
        <family val="2"/>
      </rPr>
      <t xml:space="preserve">PEMERINTAH KABUPATEN PURBALINGGA
</t>
    </r>
    <r>
      <rPr>
        <b/>
        <sz val="11"/>
        <rFont val="Tahoma"/>
        <family val="2"/>
      </rPr>
      <t xml:space="preserve">RSUD DR. R. GOETENG TEROENADIBRATA 
</t>
    </r>
    <r>
      <rPr>
        <sz val="11"/>
        <rFont val="Tahoma"/>
        <family val="2"/>
      </rPr>
      <t>RINCIAN RENCANA BISNIS DAN ANGGARAN ANGGARAN BELANJA PERUBAHAN                                                                                                          PER KEGIATAN TAHUN ANGGARAN 2025</t>
    </r>
  </si>
  <si>
    <t>82.5</t>
  </si>
  <si>
    <t>Rp.5.500.000.000,00</t>
  </si>
  <si>
    <t>Kelompok Sasaran Kegiatan  :     Sarana Prasarana RSUD dr. R. Goeteng Taroenadibrata Purbalingga</t>
  </si>
  <si>
    <t xml:space="preserve">   Pembersihan ACP dan Kaca  Kulit Luar</t>
  </si>
  <si>
    <t xml:space="preserve">   Perbaikan Sekat Korden</t>
  </si>
  <si>
    <t xml:space="preserve">   Medium AHU</t>
  </si>
  <si>
    <t xml:space="preserve">   Hepafilter AHU</t>
  </si>
  <si>
    <t>5.2.02.05.02.0004</t>
  </si>
  <si>
    <t>Belanja Modal Alat Pendingin</t>
  </si>
  <si>
    <t xml:space="preserve">   AC Cassette Ruang ICU</t>
  </si>
  <si>
    <t>Purbalingga,     Juli  2025</t>
  </si>
  <si>
    <t>dr. SIGIT PURNOMOHADI, Sp.PD</t>
  </si>
  <si>
    <t>Rp.6.815.994.000,00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</si>
</sst>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4" x14ac:knownFonts="1">
    <font>
      <sz val="10"/>
      <color rgb="FF000000"/>
      <name val="Times New Roman"/>
      <charset val="204"/>
    </font>
    <font>
      <sz val="9"/>
      <name val="Tahoma"/>
      <family val="2"/>
    </font>
    <font>
      <b/>
      <sz val="9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name val="Calibri"/>
      <family val="1"/>
    </font>
    <font>
      <i/>
      <u/>
      <sz val="8"/>
      <name val="Calibri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8"/>
      <name val="Arial"/>
      <family val="2"/>
    </font>
    <font>
      <b/>
      <sz val="9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1" fontId="8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1" fontId="10" fillId="0" borderId="6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left" vertical="center" wrapText="1"/>
    </xf>
    <xf numFmtId="164" fontId="10" fillId="0" borderId="10" xfId="1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vertical="center" wrapText="1"/>
    </xf>
    <xf numFmtId="164" fontId="9" fillId="0" borderId="11" xfId="1" applyNumberFormat="1" applyFont="1" applyFill="1" applyBorder="1" applyAlignment="1">
      <alignment horizontal="left" vertical="center"/>
    </xf>
    <xf numFmtId="41" fontId="10" fillId="0" borderId="11" xfId="1" applyFont="1" applyFill="1" applyBorder="1" applyAlignment="1">
      <alignment horizontal="left" vertical="center"/>
    </xf>
    <xf numFmtId="164" fontId="10" fillId="0" borderId="11" xfId="1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11" xfId="0" quotePrefix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 shrinkToFit="1"/>
    </xf>
    <xf numFmtId="0" fontId="10" fillId="0" borderId="11" xfId="0" quotePrefix="1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 shrinkToFit="1"/>
    </xf>
    <xf numFmtId="164" fontId="10" fillId="0" borderId="11" xfId="0" applyNumberFormat="1" applyFont="1" applyFill="1" applyBorder="1" applyAlignment="1">
      <alignment horizontal="right" vertical="center" shrinkToFit="1"/>
    </xf>
    <xf numFmtId="164" fontId="9" fillId="0" borderId="11" xfId="1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17" xfId="0" applyNumberFormat="1" applyFont="1" applyFill="1" applyBorder="1" applyAlignment="1">
      <alignment vertical="center" shrinkToFit="1"/>
    </xf>
    <xf numFmtId="0" fontId="11" fillId="0" borderId="20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41" fontId="10" fillId="0" borderId="11" xfId="1" applyFont="1" applyFill="1" applyBorder="1" applyAlignment="1">
      <alignment horizontal="right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wrapText="1"/>
    </xf>
    <xf numFmtId="0" fontId="12" fillId="0" borderId="21" xfId="4" applyFont="1" applyFill="1" applyBorder="1" applyAlignment="1">
      <alignment horizontal="center" wrapText="1"/>
    </xf>
    <xf numFmtId="0" fontId="10" fillId="0" borderId="18" xfId="4" applyFont="1" applyFill="1" applyBorder="1" applyAlignment="1">
      <alignment horizontal="center" wrapText="1"/>
    </xf>
    <xf numFmtId="0" fontId="10" fillId="0" borderId="19" xfId="4" applyFont="1" applyFill="1" applyBorder="1" applyAlignment="1">
      <alignment horizontal="center" wrapText="1"/>
    </xf>
    <xf numFmtId="4" fontId="2" fillId="0" borderId="7" xfId="0" applyNumberFormat="1" applyFont="1" applyFill="1" applyBorder="1" applyAlignment="1">
      <alignment horizontal="right" vertical="center" shrinkToFit="1"/>
    </xf>
    <xf numFmtId="4" fontId="2" fillId="0" borderId="8" xfId="0" applyNumberFormat="1" applyFont="1" applyFill="1" applyBorder="1" applyAlignment="1">
      <alignment horizontal="right" vertical="center" shrinkToFit="1"/>
    </xf>
    <xf numFmtId="4" fontId="2" fillId="0" borderId="17" xfId="0" applyNumberFormat="1" applyFont="1" applyFill="1" applyBorder="1" applyAlignment="1">
      <alignment horizontal="right" vertical="center" shrinkToFi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wrapText="1"/>
    </xf>
    <xf numFmtId="0" fontId="10" fillId="0" borderId="21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center" vertical="top" wrapText="1"/>
    </xf>
    <xf numFmtId="0" fontId="10" fillId="0" borderId="21" xfId="4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6">
    <cellStyle name="Comma [0]" xfId="1" builtinId="6"/>
    <cellStyle name="Comma [0] 2" xfId="5"/>
    <cellStyle name="Comma [0] 3" xfId="3"/>
    <cellStyle name="Normal" xfId="0" builtinId="0"/>
    <cellStyle name="Normal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194265</xdr:colOff>
      <xdr:row>1</xdr:row>
      <xdr:rowOff>110677</xdr:rowOff>
    </xdr:from>
    <xdr:ext cx="516342" cy="50844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5" y="272602"/>
          <a:ext cx="516342" cy="5084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0"/>
  <sheetViews>
    <sheetView tabSelected="1" topLeftCell="A287" workbookViewId="0">
      <selection activeCell="D8" sqref="D8:E8"/>
    </sheetView>
  </sheetViews>
  <sheetFormatPr defaultRowHeight="12.75" x14ac:dyDescent="0.2"/>
  <cols>
    <col min="1" max="1" width="16" style="5" customWidth="1"/>
    <col min="2" max="2" width="48.1640625" style="5" customWidth="1"/>
    <col min="3" max="3" width="7.1640625" style="5" bestFit="1" customWidth="1"/>
    <col min="4" max="4" width="8" style="5" bestFit="1" customWidth="1"/>
    <col min="5" max="5" width="13.1640625" style="5" customWidth="1"/>
    <col min="6" max="6" width="14.5" style="5" customWidth="1"/>
    <col min="7" max="7" width="8.33203125" style="5" bestFit="1" customWidth="1"/>
    <col min="8" max="8" width="8.33203125" style="5" customWidth="1"/>
    <col min="9" max="9" width="13.33203125" style="5" customWidth="1"/>
    <col min="10" max="10" width="15.5" style="5" customWidth="1"/>
    <col min="11" max="11" width="16.33203125" style="5" customWidth="1"/>
    <col min="12" max="16384" width="9.33203125" style="5"/>
  </cols>
  <sheetData>
    <row r="2" spans="1:11" ht="63" customHeight="1" x14ac:dyDescent="0.2">
      <c r="A2" s="4"/>
      <c r="B2" s="55" t="s">
        <v>345</v>
      </c>
      <c r="C2" s="56"/>
      <c r="D2" s="56"/>
      <c r="E2" s="56"/>
      <c r="F2" s="56"/>
      <c r="G2" s="56"/>
      <c r="H2" s="56"/>
      <c r="I2" s="56"/>
      <c r="J2" s="56"/>
      <c r="K2" s="32" t="s">
        <v>242</v>
      </c>
    </row>
    <row r="3" spans="1:11" x14ac:dyDescent="0.2">
      <c r="A3" s="6" t="s">
        <v>248</v>
      </c>
      <c r="B3" s="57" t="s">
        <v>244</v>
      </c>
      <c r="C3" s="58"/>
      <c r="D3" s="58"/>
      <c r="E3" s="58"/>
      <c r="F3" s="58"/>
      <c r="G3" s="58"/>
      <c r="H3" s="58"/>
      <c r="I3" s="58"/>
      <c r="J3" s="58"/>
      <c r="K3" s="59"/>
    </row>
    <row r="4" spans="1:11" x14ac:dyDescent="0.2">
      <c r="A4" s="6" t="s">
        <v>249</v>
      </c>
      <c r="B4" s="60" t="s">
        <v>245</v>
      </c>
      <c r="C4" s="61"/>
      <c r="D4" s="61"/>
      <c r="E4" s="61"/>
      <c r="F4" s="61"/>
      <c r="G4" s="61"/>
      <c r="H4" s="61"/>
      <c r="I4" s="61"/>
      <c r="J4" s="61"/>
      <c r="K4" s="62"/>
    </row>
    <row r="5" spans="1:11" x14ac:dyDescent="0.2">
      <c r="A5" s="6" t="s">
        <v>250</v>
      </c>
      <c r="B5" s="60" t="s">
        <v>246</v>
      </c>
      <c r="C5" s="61"/>
      <c r="D5" s="61"/>
      <c r="E5" s="61"/>
      <c r="F5" s="61"/>
      <c r="G5" s="61"/>
      <c r="H5" s="61"/>
      <c r="I5" s="61"/>
      <c r="J5" s="61"/>
      <c r="K5" s="62"/>
    </row>
    <row r="6" spans="1:11" x14ac:dyDescent="0.2">
      <c r="A6" s="7" t="s">
        <v>251</v>
      </c>
      <c r="B6" s="63" t="s">
        <v>247</v>
      </c>
      <c r="C6" s="64"/>
      <c r="D6" s="64"/>
      <c r="E6" s="64"/>
      <c r="F6" s="64"/>
      <c r="G6" s="64"/>
      <c r="H6" s="64"/>
      <c r="I6" s="64"/>
      <c r="J6" s="64"/>
      <c r="K6" s="65"/>
    </row>
    <row r="7" spans="1:11" x14ac:dyDescent="0.2">
      <c r="A7" s="66" t="s">
        <v>23</v>
      </c>
      <c r="B7" s="53" t="s">
        <v>24</v>
      </c>
      <c r="C7" s="53"/>
      <c r="D7" s="53"/>
      <c r="E7" s="53"/>
      <c r="F7" s="53" t="s">
        <v>25</v>
      </c>
      <c r="G7" s="53"/>
      <c r="H7" s="53"/>
      <c r="I7" s="53"/>
      <c r="J7" s="53"/>
      <c r="K7" s="53"/>
    </row>
    <row r="8" spans="1:11" x14ac:dyDescent="0.2">
      <c r="A8" s="66"/>
      <c r="B8" s="53" t="s">
        <v>26</v>
      </c>
      <c r="C8" s="53"/>
      <c r="D8" s="53" t="s">
        <v>27</v>
      </c>
      <c r="E8" s="53"/>
      <c r="F8" s="53" t="s">
        <v>26</v>
      </c>
      <c r="G8" s="53"/>
      <c r="H8" s="53"/>
      <c r="I8" s="53"/>
      <c r="J8" s="53" t="s">
        <v>27</v>
      </c>
      <c r="K8" s="53"/>
    </row>
    <row r="9" spans="1:11" ht="22.5" x14ac:dyDescent="0.2">
      <c r="A9" s="33" t="s">
        <v>28</v>
      </c>
      <c r="B9" s="51" t="s">
        <v>29</v>
      </c>
      <c r="C9" s="51"/>
      <c r="D9" s="52" t="s">
        <v>346</v>
      </c>
      <c r="E9" s="52"/>
      <c r="F9" s="51" t="s">
        <v>29</v>
      </c>
      <c r="G9" s="51"/>
      <c r="H9" s="51"/>
      <c r="I9" s="51"/>
      <c r="J9" s="52" t="s">
        <v>346</v>
      </c>
      <c r="K9" s="52"/>
    </row>
    <row r="10" spans="1:11" x14ac:dyDescent="0.2">
      <c r="A10" s="33" t="s">
        <v>30</v>
      </c>
      <c r="B10" s="51" t="s">
        <v>31</v>
      </c>
      <c r="C10" s="51"/>
      <c r="D10" s="52" t="s">
        <v>347</v>
      </c>
      <c r="E10" s="52"/>
      <c r="F10" s="51" t="s">
        <v>31</v>
      </c>
      <c r="G10" s="51"/>
      <c r="H10" s="51"/>
      <c r="I10" s="51"/>
      <c r="J10" s="52" t="s">
        <v>358</v>
      </c>
      <c r="K10" s="52"/>
    </row>
    <row r="11" spans="1:11" ht="24.75" customHeight="1" x14ac:dyDescent="0.2">
      <c r="A11" s="33" t="s">
        <v>32</v>
      </c>
      <c r="B11" s="51" t="s">
        <v>33</v>
      </c>
      <c r="C11" s="51"/>
      <c r="D11" s="52" t="s">
        <v>34</v>
      </c>
      <c r="E11" s="52"/>
      <c r="F11" s="51" t="s">
        <v>33</v>
      </c>
      <c r="G11" s="51"/>
      <c r="H11" s="51"/>
      <c r="I11" s="51"/>
      <c r="J11" s="52" t="s">
        <v>34</v>
      </c>
      <c r="K11" s="52"/>
    </row>
    <row r="12" spans="1:11" ht="24.75" customHeight="1" x14ac:dyDescent="0.2">
      <c r="A12" s="33" t="s">
        <v>35</v>
      </c>
      <c r="B12" s="51" t="s">
        <v>36</v>
      </c>
      <c r="C12" s="51"/>
      <c r="D12" s="54">
        <v>1</v>
      </c>
      <c r="E12" s="54"/>
      <c r="F12" s="51" t="s">
        <v>36</v>
      </c>
      <c r="G12" s="51"/>
      <c r="H12" s="51"/>
      <c r="I12" s="51"/>
      <c r="J12" s="54">
        <v>1</v>
      </c>
      <c r="K12" s="54"/>
    </row>
    <row r="13" spans="1:11" x14ac:dyDescent="0.2">
      <c r="A13" s="51" t="s">
        <v>348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3" t="s">
        <v>37</v>
      </c>
      <c r="B14" s="53" t="s">
        <v>38</v>
      </c>
      <c r="C14" s="53" t="s">
        <v>39</v>
      </c>
      <c r="D14" s="53"/>
      <c r="E14" s="53"/>
      <c r="F14" s="53"/>
      <c r="G14" s="53" t="s">
        <v>25</v>
      </c>
      <c r="H14" s="53"/>
      <c r="I14" s="53"/>
      <c r="J14" s="53"/>
      <c r="K14" s="53" t="s">
        <v>40</v>
      </c>
    </row>
    <row r="15" spans="1:11" ht="22.5" x14ac:dyDescent="0.2">
      <c r="A15" s="53"/>
      <c r="B15" s="53"/>
      <c r="C15" s="33" t="s">
        <v>41</v>
      </c>
      <c r="D15" s="33" t="s">
        <v>42</v>
      </c>
      <c r="E15" s="33" t="s">
        <v>43</v>
      </c>
      <c r="F15" s="33" t="s">
        <v>44</v>
      </c>
      <c r="G15" s="33" t="s">
        <v>41</v>
      </c>
      <c r="H15" s="33" t="s">
        <v>42</v>
      </c>
      <c r="I15" s="33" t="s">
        <v>43</v>
      </c>
      <c r="J15" s="33" t="s">
        <v>44</v>
      </c>
      <c r="K15" s="53"/>
    </row>
    <row r="16" spans="1:11" x14ac:dyDescent="0.2">
      <c r="A16" s="34" t="s">
        <v>45</v>
      </c>
      <c r="B16" s="8">
        <v>2</v>
      </c>
      <c r="C16" s="8">
        <v>3</v>
      </c>
      <c r="D16" s="8">
        <v>4</v>
      </c>
      <c r="E16" s="8">
        <v>5</v>
      </c>
      <c r="F16" s="34" t="s">
        <v>46</v>
      </c>
      <c r="G16" s="8">
        <v>7</v>
      </c>
      <c r="H16" s="8">
        <v>8</v>
      </c>
      <c r="I16" s="8">
        <v>9</v>
      </c>
      <c r="J16" s="34" t="s">
        <v>47</v>
      </c>
      <c r="K16" s="8">
        <v>11</v>
      </c>
    </row>
    <row r="17" spans="1:11" x14ac:dyDescent="0.2">
      <c r="A17" s="9"/>
      <c r="B17" s="10"/>
      <c r="C17" s="10"/>
      <c r="D17" s="10"/>
      <c r="E17" s="10"/>
      <c r="F17" s="11"/>
      <c r="G17" s="10"/>
      <c r="H17" s="10"/>
      <c r="I17" s="10"/>
      <c r="J17" s="11"/>
      <c r="K17" s="12"/>
    </row>
    <row r="18" spans="1:11" x14ac:dyDescent="0.2">
      <c r="A18" s="1" t="s">
        <v>48</v>
      </c>
      <c r="B18" s="3" t="s">
        <v>18</v>
      </c>
      <c r="C18" s="13"/>
      <c r="D18" s="13"/>
      <c r="E18" s="2"/>
      <c r="F18" s="14">
        <f>SUM(F19:F40)</f>
        <v>63005000</v>
      </c>
      <c r="G18" s="15"/>
      <c r="H18" s="15"/>
      <c r="I18" s="16"/>
      <c r="J18" s="14">
        <f>SUM(J19:J40)</f>
        <v>43005000</v>
      </c>
      <c r="K18" s="14">
        <f>SUM(K19:K40)</f>
        <v>-20000000</v>
      </c>
    </row>
    <row r="19" spans="1:11" x14ac:dyDescent="0.2">
      <c r="A19" s="17" t="s">
        <v>243</v>
      </c>
      <c r="B19" s="18" t="s">
        <v>83</v>
      </c>
      <c r="C19" s="19">
        <v>1</v>
      </c>
      <c r="D19" s="19" t="s">
        <v>19</v>
      </c>
      <c r="E19" s="16">
        <v>100000</v>
      </c>
      <c r="F19" s="16">
        <f>E19*C19</f>
        <v>100000</v>
      </c>
      <c r="G19" s="19">
        <v>1</v>
      </c>
      <c r="H19" s="19" t="s">
        <v>19</v>
      </c>
      <c r="I19" s="16">
        <v>98500</v>
      </c>
      <c r="J19" s="16">
        <f>I19*G19</f>
        <v>98500</v>
      </c>
      <c r="K19" s="20">
        <f>J19-F19</f>
        <v>-1500</v>
      </c>
    </row>
    <row r="20" spans="1:11" x14ac:dyDescent="0.2">
      <c r="A20" s="17" t="s">
        <v>243</v>
      </c>
      <c r="B20" s="18" t="s">
        <v>84</v>
      </c>
      <c r="C20" s="19">
        <v>3</v>
      </c>
      <c r="D20" s="19" t="s">
        <v>20</v>
      </c>
      <c r="E20" s="16">
        <v>50000</v>
      </c>
      <c r="F20" s="16">
        <f t="shared" ref="F20:F83" si="0">E20*C20</f>
        <v>150000</v>
      </c>
      <c r="G20" s="19">
        <v>3</v>
      </c>
      <c r="H20" s="19" t="s">
        <v>20</v>
      </c>
      <c r="I20" s="16">
        <v>50000</v>
      </c>
      <c r="J20" s="16">
        <f t="shared" ref="J20:J83" si="1">I20*G20</f>
        <v>150000</v>
      </c>
      <c r="K20" s="20">
        <f t="shared" ref="K20:K40" si="2">J20-F20</f>
        <v>0</v>
      </c>
    </row>
    <row r="21" spans="1:11" x14ac:dyDescent="0.2">
      <c r="A21" s="17" t="s">
        <v>243</v>
      </c>
      <c r="B21" s="18" t="s">
        <v>85</v>
      </c>
      <c r="C21" s="19">
        <v>2</v>
      </c>
      <c r="D21" s="19" t="s">
        <v>21</v>
      </c>
      <c r="E21" s="16">
        <v>75000</v>
      </c>
      <c r="F21" s="16">
        <f t="shared" si="0"/>
        <v>150000</v>
      </c>
      <c r="G21" s="19">
        <v>2</v>
      </c>
      <c r="H21" s="19" t="s">
        <v>21</v>
      </c>
      <c r="I21" s="16">
        <v>75000</v>
      </c>
      <c r="J21" s="16">
        <f t="shared" si="1"/>
        <v>150000</v>
      </c>
      <c r="K21" s="20">
        <f t="shared" si="2"/>
        <v>0</v>
      </c>
    </row>
    <row r="22" spans="1:11" x14ac:dyDescent="0.2">
      <c r="A22" s="17" t="s">
        <v>243</v>
      </c>
      <c r="B22" s="18" t="s">
        <v>252</v>
      </c>
      <c r="C22" s="19">
        <v>5</v>
      </c>
      <c r="D22" s="19" t="s">
        <v>21</v>
      </c>
      <c r="E22" s="16">
        <v>50000</v>
      </c>
      <c r="F22" s="16">
        <f t="shared" si="0"/>
        <v>250000</v>
      </c>
      <c r="G22" s="19">
        <v>5</v>
      </c>
      <c r="H22" s="19" t="s">
        <v>21</v>
      </c>
      <c r="I22" s="16">
        <v>50000</v>
      </c>
      <c r="J22" s="16">
        <f t="shared" si="1"/>
        <v>250000</v>
      </c>
      <c r="K22" s="20">
        <f t="shared" si="2"/>
        <v>0</v>
      </c>
    </row>
    <row r="23" spans="1:11" x14ac:dyDescent="0.2">
      <c r="A23" s="17" t="s">
        <v>243</v>
      </c>
      <c r="B23" s="18" t="s">
        <v>86</v>
      </c>
      <c r="C23" s="19">
        <v>2</v>
      </c>
      <c r="D23" s="19" t="s">
        <v>22</v>
      </c>
      <c r="E23" s="16">
        <v>215000</v>
      </c>
      <c r="F23" s="16">
        <f t="shared" si="0"/>
        <v>430000</v>
      </c>
      <c r="G23" s="19">
        <v>2</v>
      </c>
      <c r="H23" s="19" t="s">
        <v>22</v>
      </c>
      <c r="I23" s="16">
        <v>215000</v>
      </c>
      <c r="J23" s="16">
        <f t="shared" si="1"/>
        <v>430000</v>
      </c>
      <c r="K23" s="20">
        <f t="shared" si="2"/>
        <v>0</v>
      </c>
    </row>
    <row r="24" spans="1:11" x14ac:dyDescent="0.2">
      <c r="A24" s="17" t="s">
        <v>243</v>
      </c>
      <c r="B24" s="18" t="s">
        <v>87</v>
      </c>
      <c r="C24" s="19">
        <v>2</v>
      </c>
      <c r="D24" s="19" t="s">
        <v>20</v>
      </c>
      <c r="E24" s="16">
        <v>60000</v>
      </c>
      <c r="F24" s="16">
        <f t="shared" si="0"/>
        <v>120000</v>
      </c>
      <c r="G24" s="19">
        <v>2</v>
      </c>
      <c r="H24" s="19" t="s">
        <v>20</v>
      </c>
      <c r="I24" s="16">
        <v>60000</v>
      </c>
      <c r="J24" s="16">
        <f t="shared" si="1"/>
        <v>120000</v>
      </c>
      <c r="K24" s="20">
        <f t="shared" si="2"/>
        <v>0</v>
      </c>
    </row>
    <row r="25" spans="1:11" x14ac:dyDescent="0.2">
      <c r="A25" s="17" t="s">
        <v>243</v>
      </c>
      <c r="B25" s="18" t="s">
        <v>88</v>
      </c>
      <c r="C25" s="19">
        <v>10</v>
      </c>
      <c r="D25" s="19" t="s">
        <v>21</v>
      </c>
      <c r="E25" s="16">
        <v>50000</v>
      </c>
      <c r="F25" s="16">
        <f t="shared" si="0"/>
        <v>500000</v>
      </c>
      <c r="G25" s="19">
        <v>10</v>
      </c>
      <c r="H25" s="19" t="s">
        <v>21</v>
      </c>
      <c r="I25" s="16">
        <v>50000</v>
      </c>
      <c r="J25" s="16">
        <f t="shared" si="1"/>
        <v>500000</v>
      </c>
      <c r="K25" s="20">
        <f t="shared" si="2"/>
        <v>0</v>
      </c>
    </row>
    <row r="26" spans="1:11" x14ac:dyDescent="0.2">
      <c r="A26" s="17" t="s">
        <v>243</v>
      </c>
      <c r="B26" s="18" t="s">
        <v>89</v>
      </c>
      <c r="C26" s="19">
        <v>10</v>
      </c>
      <c r="D26" s="19" t="s">
        <v>21</v>
      </c>
      <c r="E26" s="16">
        <v>60000</v>
      </c>
      <c r="F26" s="16">
        <f t="shared" si="0"/>
        <v>600000</v>
      </c>
      <c r="G26" s="19">
        <v>10</v>
      </c>
      <c r="H26" s="19" t="s">
        <v>21</v>
      </c>
      <c r="I26" s="16">
        <v>60000</v>
      </c>
      <c r="J26" s="16">
        <f t="shared" si="1"/>
        <v>600000</v>
      </c>
      <c r="K26" s="20">
        <f t="shared" si="2"/>
        <v>0</v>
      </c>
    </row>
    <row r="27" spans="1:11" x14ac:dyDescent="0.2">
      <c r="A27" s="17" t="s">
        <v>243</v>
      </c>
      <c r="B27" s="21" t="s">
        <v>90</v>
      </c>
      <c r="C27" s="22">
        <v>2</v>
      </c>
      <c r="D27" s="1" t="s">
        <v>22</v>
      </c>
      <c r="E27" s="23">
        <v>215000</v>
      </c>
      <c r="F27" s="16">
        <f t="shared" si="0"/>
        <v>430000</v>
      </c>
      <c r="G27" s="22">
        <v>2</v>
      </c>
      <c r="H27" s="1" t="s">
        <v>22</v>
      </c>
      <c r="I27" s="23">
        <v>215000</v>
      </c>
      <c r="J27" s="16">
        <f t="shared" si="1"/>
        <v>430000</v>
      </c>
      <c r="K27" s="20">
        <f t="shared" si="2"/>
        <v>0</v>
      </c>
    </row>
    <row r="28" spans="1:11" x14ac:dyDescent="0.2">
      <c r="A28" s="17" t="s">
        <v>243</v>
      </c>
      <c r="B28" s="21" t="s">
        <v>91</v>
      </c>
      <c r="C28" s="22">
        <v>5</v>
      </c>
      <c r="D28" s="1" t="s">
        <v>21</v>
      </c>
      <c r="E28" s="23">
        <v>40000</v>
      </c>
      <c r="F28" s="16">
        <f t="shared" si="0"/>
        <v>200000</v>
      </c>
      <c r="G28" s="22">
        <v>5</v>
      </c>
      <c r="H28" s="1" t="s">
        <v>21</v>
      </c>
      <c r="I28" s="23">
        <v>40000</v>
      </c>
      <c r="J28" s="16">
        <f t="shared" si="1"/>
        <v>200000</v>
      </c>
      <c r="K28" s="20">
        <f t="shared" si="2"/>
        <v>0</v>
      </c>
    </row>
    <row r="29" spans="1:11" x14ac:dyDescent="0.2">
      <c r="A29" s="17" t="s">
        <v>243</v>
      </c>
      <c r="B29" s="21" t="s">
        <v>92</v>
      </c>
      <c r="C29" s="22">
        <v>3</v>
      </c>
      <c r="D29" s="1" t="s">
        <v>20</v>
      </c>
      <c r="E29" s="23">
        <v>80000</v>
      </c>
      <c r="F29" s="16">
        <f t="shared" si="0"/>
        <v>240000</v>
      </c>
      <c r="G29" s="22">
        <v>3</v>
      </c>
      <c r="H29" s="1" t="s">
        <v>20</v>
      </c>
      <c r="I29" s="23">
        <v>80000</v>
      </c>
      <c r="J29" s="16">
        <f t="shared" si="1"/>
        <v>240000</v>
      </c>
      <c r="K29" s="20">
        <f t="shared" si="2"/>
        <v>0</v>
      </c>
    </row>
    <row r="30" spans="1:11" x14ac:dyDescent="0.2">
      <c r="A30" s="17" t="s">
        <v>243</v>
      </c>
      <c r="B30" s="21" t="s">
        <v>286</v>
      </c>
      <c r="C30" s="22">
        <v>2</v>
      </c>
      <c r="D30" s="1" t="s">
        <v>22</v>
      </c>
      <c r="E30" s="23">
        <v>300000</v>
      </c>
      <c r="F30" s="16">
        <f t="shared" si="0"/>
        <v>600000</v>
      </c>
      <c r="G30" s="22">
        <v>2</v>
      </c>
      <c r="H30" s="1" t="s">
        <v>22</v>
      </c>
      <c r="I30" s="23">
        <v>300000</v>
      </c>
      <c r="J30" s="16">
        <f t="shared" si="1"/>
        <v>600000</v>
      </c>
      <c r="K30" s="20">
        <f t="shared" si="2"/>
        <v>0</v>
      </c>
    </row>
    <row r="31" spans="1:11" x14ac:dyDescent="0.2">
      <c r="A31" s="17" t="s">
        <v>243</v>
      </c>
      <c r="B31" s="21" t="s">
        <v>93</v>
      </c>
      <c r="C31" s="22">
        <v>3</v>
      </c>
      <c r="D31" s="1" t="s">
        <v>20</v>
      </c>
      <c r="E31" s="23">
        <v>105000</v>
      </c>
      <c r="F31" s="16">
        <f t="shared" si="0"/>
        <v>315000</v>
      </c>
      <c r="G31" s="22">
        <v>3</v>
      </c>
      <c r="H31" s="1" t="s">
        <v>20</v>
      </c>
      <c r="I31" s="23">
        <v>105000</v>
      </c>
      <c r="J31" s="16">
        <f t="shared" si="1"/>
        <v>315000</v>
      </c>
      <c r="K31" s="20">
        <f t="shared" si="2"/>
        <v>0</v>
      </c>
    </row>
    <row r="32" spans="1:11" x14ac:dyDescent="0.2">
      <c r="A32" s="17" t="s">
        <v>243</v>
      </c>
      <c r="B32" s="21" t="s">
        <v>94</v>
      </c>
      <c r="C32" s="22">
        <v>2</v>
      </c>
      <c r="D32" s="1" t="s">
        <v>22</v>
      </c>
      <c r="E32" s="23">
        <v>340000</v>
      </c>
      <c r="F32" s="16">
        <f t="shared" si="0"/>
        <v>680000</v>
      </c>
      <c r="G32" s="22">
        <v>2</v>
      </c>
      <c r="H32" s="1" t="s">
        <v>22</v>
      </c>
      <c r="I32" s="23">
        <v>340000</v>
      </c>
      <c r="J32" s="16">
        <f t="shared" si="1"/>
        <v>680000</v>
      </c>
      <c r="K32" s="20">
        <f t="shared" si="2"/>
        <v>0</v>
      </c>
    </row>
    <row r="33" spans="1:11" x14ac:dyDescent="0.2">
      <c r="A33" s="17" t="s">
        <v>243</v>
      </c>
      <c r="B33" s="21" t="s">
        <v>95</v>
      </c>
      <c r="C33" s="22">
        <v>1</v>
      </c>
      <c r="D33" s="1" t="s">
        <v>22</v>
      </c>
      <c r="E33" s="23">
        <v>600000</v>
      </c>
      <c r="F33" s="16">
        <f t="shared" si="0"/>
        <v>600000</v>
      </c>
      <c r="G33" s="22">
        <v>1</v>
      </c>
      <c r="H33" s="1" t="s">
        <v>22</v>
      </c>
      <c r="I33" s="23">
        <v>600000</v>
      </c>
      <c r="J33" s="16">
        <f t="shared" si="1"/>
        <v>600000</v>
      </c>
      <c r="K33" s="20">
        <f t="shared" si="2"/>
        <v>0</v>
      </c>
    </row>
    <row r="34" spans="1:11" x14ac:dyDescent="0.2">
      <c r="A34" s="17" t="s">
        <v>243</v>
      </c>
      <c r="B34" s="21" t="s">
        <v>96</v>
      </c>
      <c r="C34" s="22">
        <v>3</v>
      </c>
      <c r="D34" s="1" t="s">
        <v>20</v>
      </c>
      <c r="E34" s="23">
        <v>280000</v>
      </c>
      <c r="F34" s="16">
        <f t="shared" si="0"/>
        <v>840000</v>
      </c>
      <c r="G34" s="22">
        <v>3</v>
      </c>
      <c r="H34" s="1" t="s">
        <v>20</v>
      </c>
      <c r="I34" s="23">
        <v>280000</v>
      </c>
      <c r="J34" s="16">
        <f t="shared" si="1"/>
        <v>840000</v>
      </c>
      <c r="K34" s="20">
        <f t="shared" si="2"/>
        <v>0</v>
      </c>
    </row>
    <row r="35" spans="1:11" x14ac:dyDescent="0.2">
      <c r="A35" s="17" t="s">
        <v>243</v>
      </c>
      <c r="B35" s="21" t="s">
        <v>97</v>
      </c>
      <c r="C35" s="22">
        <v>5</v>
      </c>
      <c r="D35" s="1" t="s">
        <v>21</v>
      </c>
      <c r="E35" s="23">
        <v>75000</v>
      </c>
      <c r="F35" s="16">
        <f t="shared" si="0"/>
        <v>375000</v>
      </c>
      <c r="G35" s="22">
        <v>5</v>
      </c>
      <c r="H35" s="1" t="s">
        <v>21</v>
      </c>
      <c r="I35" s="23">
        <v>75000</v>
      </c>
      <c r="J35" s="16">
        <f t="shared" si="1"/>
        <v>375000</v>
      </c>
      <c r="K35" s="20">
        <f t="shared" si="2"/>
        <v>0</v>
      </c>
    </row>
    <row r="36" spans="1:11" x14ac:dyDescent="0.2">
      <c r="A36" s="17" t="s">
        <v>243</v>
      </c>
      <c r="B36" s="21" t="s">
        <v>319</v>
      </c>
      <c r="C36" s="22">
        <v>3000</v>
      </c>
      <c r="D36" s="1" t="s">
        <v>20</v>
      </c>
      <c r="E36" s="23">
        <v>18500</v>
      </c>
      <c r="F36" s="16">
        <f t="shared" si="0"/>
        <v>55500000</v>
      </c>
      <c r="G36" s="22">
        <v>1919</v>
      </c>
      <c r="H36" s="1" t="s">
        <v>20</v>
      </c>
      <c r="I36" s="23">
        <v>18500</v>
      </c>
      <c r="J36" s="16">
        <f t="shared" si="1"/>
        <v>35501500</v>
      </c>
      <c r="K36" s="20">
        <f t="shared" si="2"/>
        <v>-19998500</v>
      </c>
    </row>
    <row r="37" spans="1:11" x14ac:dyDescent="0.2">
      <c r="A37" s="17" t="s">
        <v>243</v>
      </c>
      <c r="B37" s="21" t="s">
        <v>98</v>
      </c>
      <c r="C37" s="22">
        <v>5</v>
      </c>
      <c r="D37" s="1" t="s">
        <v>49</v>
      </c>
      <c r="E37" s="23">
        <v>50000</v>
      </c>
      <c r="F37" s="16">
        <f t="shared" si="0"/>
        <v>250000</v>
      </c>
      <c r="G37" s="22">
        <v>5</v>
      </c>
      <c r="H37" s="1" t="s">
        <v>49</v>
      </c>
      <c r="I37" s="23">
        <v>50000</v>
      </c>
      <c r="J37" s="16">
        <f t="shared" si="1"/>
        <v>250000</v>
      </c>
      <c r="K37" s="20">
        <f t="shared" si="2"/>
        <v>0</v>
      </c>
    </row>
    <row r="38" spans="1:11" x14ac:dyDescent="0.2">
      <c r="A38" s="17" t="s">
        <v>243</v>
      </c>
      <c r="B38" s="21" t="s">
        <v>99</v>
      </c>
      <c r="C38" s="22">
        <v>3</v>
      </c>
      <c r="D38" s="1" t="s">
        <v>21</v>
      </c>
      <c r="E38" s="23">
        <v>60000</v>
      </c>
      <c r="F38" s="16">
        <f t="shared" si="0"/>
        <v>180000</v>
      </c>
      <c r="G38" s="22">
        <v>3</v>
      </c>
      <c r="H38" s="1" t="s">
        <v>21</v>
      </c>
      <c r="I38" s="23">
        <v>60000</v>
      </c>
      <c r="J38" s="16">
        <f t="shared" si="1"/>
        <v>180000</v>
      </c>
      <c r="K38" s="20">
        <f t="shared" si="2"/>
        <v>0</v>
      </c>
    </row>
    <row r="39" spans="1:11" x14ac:dyDescent="0.2">
      <c r="A39" s="17" t="s">
        <v>243</v>
      </c>
      <c r="B39" s="21" t="s">
        <v>100</v>
      </c>
      <c r="C39" s="22">
        <v>3</v>
      </c>
      <c r="D39" s="1" t="s">
        <v>21</v>
      </c>
      <c r="E39" s="23">
        <v>85000</v>
      </c>
      <c r="F39" s="16">
        <f t="shared" si="0"/>
        <v>255000</v>
      </c>
      <c r="G39" s="22">
        <v>3</v>
      </c>
      <c r="H39" s="1" t="s">
        <v>21</v>
      </c>
      <c r="I39" s="23">
        <v>85000</v>
      </c>
      <c r="J39" s="16">
        <f t="shared" si="1"/>
        <v>255000</v>
      </c>
      <c r="K39" s="20">
        <f t="shared" si="2"/>
        <v>0</v>
      </c>
    </row>
    <row r="40" spans="1:11" x14ac:dyDescent="0.2">
      <c r="A40" s="17" t="s">
        <v>243</v>
      </c>
      <c r="B40" s="21" t="s">
        <v>101</v>
      </c>
      <c r="C40" s="22">
        <v>3</v>
      </c>
      <c r="D40" s="1" t="s">
        <v>21</v>
      </c>
      <c r="E40" s="23">
        <v>80000</v>
      </c>
      <c r="F40" s="16">
        <f t="shared" si="0"/>
        <v>240000</v>
      </c>
      <c r="G40" s="22">
        <v>3</v>
      </c>
      <c r="H40" s="1" t="s">
        <v>21</v>
      </c>
      <c r="I40" s="23">
        <v>80000</v>
      </c>
      <c r="J40" s="16">
        <f t="shared" si="1"/>
        <v>240000</v>
      </c>
      <c r="K40" s="20">
        <f t="shared" si="2"/>
        <v>0</v>
      </c>
    </row>
    <row r="41" spans="1:11" x14ac:dyDescent="0.2">
      <c r="A41" s="1" t="s">
        <v>50</v>
      </c>
      <c r="B41" s="13" t="s">
        <v>5</v>
      </c>
      <c r="C41" s="1"/>
      <c r="D41" s="1"/>
      <c r="E41" s="2"/>
      <c r="F41" s="14">
        <f>SUM(F42:F104)</f>
        <v>86315000</v>
      </c>
      <c r="G41" s="24"/>
      <c r="H41" s="24"/>
      <c r="I41" s="14"/>
      <c r="J41" s="14">
        <f t="shared" ref="J41" si="3">SUM(J42:J104)</f>
        <v>106315000</v>
      </c>
      <c r="K41" s="14">
        <f>SUM(K42:K104)</f>
        <v>20000000</v>
      </c>
    </row>
    <row r="42" spans="1:11" x14ac:dyDescent="0.2">
      <c r="A42" s="17" t="s">
        <v>243</v>
      </c>
      <c r="B42" s="21" t="s">
        <v>287</v>
      </c>
      <c r="C42" s="22">
        <v>2</v>
      </c>
      <c r="D42" s="1" t="s">
        <v>51</v>
      </c>
      <c r="E42" s="23">
        <v>2500000</v>
      </c>
      <c r="F42" s="16">
        <f t="shared" si="0"/>
        <v>5000000</v>
      </c>
      <c r="G42" s="22">
        <v>3</v>
      </c>
      <c r="H42" s="1" t="s">
        <v>51</v>
      </c>
      <c r="I42" s="23">
        <v>2500000</v>
      </c>
      <c r="J42" s="16">
        <f t="shared" si="1"/>
        <v>7500000</v>
      </c>
      <c r="K42" s="20">
        <f>J42-F42</f>
        <v>2500000</v>
      </c>
    </row>
    <row r="43" spans="1:11" x14ac:dyDescent="0.2">
      <c r="A43" s="17" t="s">
        <v>243</v>
      </c>
      <c r="B43" s="21" t="s">
        <v>288</v>
      </c>
      <c r="C43" s="22">
        <v>1</v>
      </c>
      <c r="D43" s="1" t="s">
        <v>51</v>
      </c>
      <c r="E43" s="23">
        <v>2500000</v>
      </c>
      <c r="F43" s="16">
        <f t="shared" si="0"/>
        <v>2500000</v>
      </c>
      <c r="G43" s="22">
        <v>2</v>
      </c>
      <c r="H43" s="1" t="s">
        <v>51</v>
      </c>
      <c r="I43" s="23">
        <v>2500000</v>
      </c>
      <c r="J43" s="16">
        <f t="shared" si="1"/>
        <v>5000000</v>
      </c>
      <c r="K43" s="20">
        <f t="shared" ref="K43:K104" si="4">J43-F43</f>
        <v>2500000</v>
      </c>
    </row>
    <row r="44" spans="1:11" x14ac:dyDescent="0.2">
      <c r="A44" s="17" t="s">
        <v>243</v>
      </c>
      <c r="B44" s="21" t="s">
        <v>102</v>
      </c>
      <c r="C44" s="22">
        <v>10</v>
      </c>
      <c r="D44" s="1" t="s">
        <v>21</v>
      </c>
      <c r="E44" s="23">
        <v>15000</v>
      </c>
      <c r="F44" s="16">
        <f t="shared" si="0"/>
        <v>150000</v>
      </c>
      <c r="G44" s="22">
        <v>10</v>
      </c>
      <c r="H44" s="1" t="s">
        <v>21</v>
      </c>
      <c r="I44" s="23">
        <v>15000</v>
      </c>
      <c r="J44" s="16">
        <f t="shared" si="1"/>
        <v>150000</v>
      </c>
      <c r="K44" s="20">
        <f t="shared" si="4"/>
        <v>0</v>
      </c>
    </row>
    <row r="45" spans="1:11" x14ac:dyDescent="0.2">
      <c r="A45" s="17" t="s">
        <v>243</v>
      </c>
      <c r="B45" s="21" t="s">
        <v>103</v>
      </c>
      <c r="C45" s="22">
        <v>1</v>
      </c>
      <c r="D45" s="1" t="s">
        <v>19</v>
      </c>
      <c r="E45" s="23">
        <v>824900</v>
      </c>
      <c r="F45" s="16">
        <f t="shared" si="0"/>
        <v>824900</v>
      </c>
      <c r="G45" s="22">
        <v>2</v>
      </c>
      <c r="H45" s="1" t="s">
        <v>19</v>
      </c>
      <c r="I45" s="23">
        <v>824900</v>
      </c>
      <c r="J45" s="16">
        <f t="shared" si="1"/>
        <v>1649800</v>
      </c>
      <c r="K45" s="20">
        <f t="shared" si="4"/>
        <v>824900</v>
      </c>
    </row>
    <row r="46" spans="1:11" x14ac:dyDescent="0.2">
      <c r="A46" s="17" t="s">
        <v>243</v>
      </c>
      <c r="B46" s="21" t="s">
        <v>104</v>
      </c>
      <c r="C46" s="22">
        <v>5</v>
      </c>
      <c r="D46" s="1" t="s">
        <v>51</v>
      </c>
      <c r="E46" s="23">
        <v>120000</v>
      </c>
      <c r="F46" s="16">
        <f t="shared" si="0"/>
        <v>600000</v>
      </c>
      <c r="G46" s="22">
        <v>5</v>
      </c>
      <c r="H46" s="1" t="s">
        <v>51</v>
      </c>
      <c r="I46" s="23">
        <v>120000</v>
      </c>
      <c r="J46" s="16">
        <f t="shared" si="1"/>
        <v>600000</v>
      </c>
      <c r="K46" s="20">
        <f t="shared" si="4"/>
        <v>0</v>
      </c>
    </row>
    <row r="47" spans="1:11" x14ac:dyDescent="0.2">
      <c r="A47" s="17" t="s">
        <v>243</v>
      </c>
      <c r="B47" s="21" t="s">
        <v>105</v>
      </c>
      <c r="C47" s="22">
        <v>1</v>
      </c>
      <c r="D47" s="1" t="s">
        <v>51</v>
      </c>
      <c r="E47" s="23">
        <v>150000</v>
      </c>
      <c r="F47" s="16">
        <f t="shared" si="0"/>
        <v>150000</v>
      </c>
      <c r="G47" s="22">
        <v>5</v>
      </c>
      <c r="H47" s="1" t="s">
        <v>51</v>
      </c>
      <c r="I47" s="23">
        <v>150000</v>
      </c>
      <c r="J47" s="16">
        <f t="shared" si="1"/>
        <v>750000</v>
      </c>
      <c r="K47" s="20">
        <f t="shared" si="4"/>
        <v>600000</v>
      </c>
    </row>
    <row r="48" spans="1:11" x14ac:dyDescent="0.2">
      <c r="A48" s="17" t="s">
        <v>243</v>
      </c>
      <c r="B48" s="21" t="s">
        <v>106</v>
      </c>
      <c r="C48" s="22">
        <v>5</v>
      </c>
      <c r="D48" s="1" t="s">
        <v>51</v>
      </c>
      <c r="E48" s="23">
        <v>600000</v>
      </c>
      <c r="F48" s="16">
        <f t="shared" si="0"/>
        <v>3000000</v>
      </c>
      <c r="G48" s="22">
        <v>10</v>
      </c>
      <c r="H48" s="1" t="s">
        <v>51</v>
      </c>
      <c r="I48" s="23">
        <v>600000</v>
      </c>
      <c r="J48" s="16">
        <f t="shared" si="1"/>
        <v>6000000</v>
      </c>
      <c r="K48" s="20">
        <f t="shared" si="4"/>
        <v>3000000</v>
      </c>
    </row>
    <row r="49" spans="1:11" x14ac:dyDescent="0.2">
      <c r="A49" s="17" t="s">
        <v>243</v>
      </c>
      <c r="B49" s="21" t="s">
        <v>107</v>
      </c>
      <c r="C49" s="22">
        <v>5</v>
      </c>
      <c r="D49" s="1" t="s">
        <v>51</v>
      </c>
      <c r="E49" s="23">
        <v>330000</v>
      </c>
      <c r="F49" s="16">
        <f t="shared" si="0"/>
        <v>1650000</v>
      </c>
      <c r="G49" s="22">
        <v>10</v>
      </c>
      <c r="H49" s="1" t="s">
        <v>51</v>
      </c>
      <c r="I49" s="23">
        <v>330000</v>
      </c>
      <c r="J49" s="16">
        <f t="shared" si="1"/>
        <v>3300000</v>
      </c>
      <c r="K49" s="20">
        <f t="shared" si="4"/>
        <v>1650000</v>
      </c>
    </row>
    <row r="50" spans="1:11" x14ac:dyDescent="0.2">
      <c r="A50" s="17" t="s">
        <v>243</v>
      </c>
      <c r="B50" s="21" t="s">
        <v>289</v>
      </c>
      <c r="C50" s="22">
        <v>50</v>
      </c>
      <c r="D50" s="1" t="s">
        <v>52</v>
      </c>
      <c r="E50" s="23">
        <v>14000</v>
      </c>
      <c r="F50" s="16">
        <f t="shared" si="0"/>
        <v>700000</v>
      </c>
      <c r="G50" s="22">
        <v>75</v>
      </c>
      <c r="H50" s="1" t="s">
        <v>52</v>
      </c>
      <c r="I50" s="23">
        <v>14000</v>
      </c>
      <c r="J50" s="16">
        <f t="shared" si="1"/>
        <v>1050000</v>
      </c>
      <c r="K50" s="20">
        <f t="shared" si="4"/>
        <v>350000</v>
      </c>
    </row>
    <row r="51" spans="1:11" x14ac:dyDescent="0.2">
      <c r="A51" s="17" t="s">
        <v>243</v>
      </c>
      <c r="B51" s="21" t="s">
        <v>290</v>
      </c>
      <c r="C51" s="22">
        <v>25</v>
      </c>
      <c r="D51" s="1" t="s">
        <v>52</v>
      </c>
      <c r="E51" s="23">
        <v>14000</v>
      </c>
      <c r="F51" s="16">
        <f t="shared" si="0"/>
        <v>350000</v>
      </c>
      <c r="G51" s="22">
        <v>75</v>
      </c>
      <c r="H51" s="1" t="s">
        <v>52</v>
      </c>
      <c r="I51" s="23">
        <v>14000</v>
      </c>
      <c r="J51" s="16">
        <f t="shared" si="1"/>
        <v>1050000</v>
      </c>
      <c r="K51" s="20">
        <f t="shared" si="4"/>
        <v>700000</v>
      </c>
    </row>
    <row r="52" spans="1:11" x14ac:dyDescent="0.2">
      <c r="A52" s="17" t="s">
        <v>243</v>
      </c>
      <c r="B52" s="21" t="s">
        <v>108</v>
      </c>
      <c r="C52" s="22">
        <v>48</v>
      </c>
      <c r="D52" s="1" t="s">
        <v>51</v>
      </c>
      <c r="E52" s="23">
        <v>5000</v>
      </c>
      <c r="F52" s="16">
        <f t="shared" si="0"/>
        <v>240000</v>
      </c>
      <c r="G52" s="22">
        <v>48</v>
      </c>
      <c r="H52" s="1" t="s">
        <v>51</v>
      </c>
      <c r="I52" s="23">
        <v>5000</v>
      </c>
      <c r="J52" s="16">
        <f t="shared" si="1"/>
        <v>240000</v>
      </c>
      <c r="K52" s="20">
        <f t="shared" si="4"/>
        <v>0</v>
      </c>
    </row>
    <row r="53" spans="1:11" x14ac:dyDescent="0.2">
      <c r="A53" s="17" t="s">
        <v>243</v>
      </c>
      <c r="B53" s="21" t="s">
        <v>291</v>
      </c>
      <c r="C53" s="22">
        <v>10</v>
      </c>
      <c r="D53" s="1" t="s">
        <v>51</v>
      </c>
      <c r="E53" s="23">
        <v>5000</v>
      </c>
      <c r="F53" s="16">
        <f t="shared" si="0"/>
        <v>50000</v>
      </c>
      <c r="G53" s="22">
        <v>20</v>
      </c>
      <c r="H53" s="1" t="s">
        <v>51</v>
      </c>
      <c r="I53" s="23">
        <v>5000</v>
      </c>
      <c r="J53" s="16">
        <f t="shared" si="1"/>
        <v>100000</v>
      </c>
      <c r="K53" s="20">
        <f t="shared" si="4"/>
        <v>50000</v>
      </c>
    </row>
    <row r="54" spans="1:11" x14ac:dyDescent="0.2">
      <c r="A54" s="17" t="s">
        <v>243</v>
      </c>
      <c r="B54" s="21" t="s">
        <v>292</v>
      </c>
      <c r="C54" s="22">
        <v>100</v>
      </c>
      <c r="D54" s="1" t="s">
        <v>51</v>
      </c>
      <c r="E54" s="23">
        <v>38500</v>
      </c>
      <c r="F54" s="16">
        <f t="shared" si="0"/>
        <v>3850000</v>
      </c>
      <c r="G54" s="22">
        <v>100</v>
      </c>
      <c r="H54" s="1" t="s">
        <v>51</v>
      </c>
      <c r="I54" s="23">
        <v>38500</v>
      </c>
      <c r="J54" s="16">
        <f t="shared" si="1"/>
        <v>3850000</v>
      </c>
      <c r="K54" s="20">
        <f t="shared" si="4"/>
        <v>0</v>
      </c>
    </row>
    <row r="55" spans="1:11" x14ac:dyDescent="0.2">
      <c r="A55" s="17" t="s">
        <v>243</v>
      </c>
      <c r="B55" s="21" t="s">
        <v>293</v>
      </c>
      <c r="C55" s="22">
        <v>100</v>
      </c>
      <c r="D55" s="1" t="s">
        <v>51</v>
      </c>
      <c r="E55" s="23">
        <v>15000</v>
      </c>
      <c r="F55" s="16">
        <f t="shared" si="0"/>
        <v>1500000</v>
      </c>
      <c r="G55" s="22">
        <v>100</v>
      </c>
      <c r="H55" s="1" t="s">
        <v>51</v>
      </c>
      <c r="I55" s="23">
        <v>15000</v>
      </c>
      <c r="J55" s="16">
        <f t="shared" si="1"/>
        <v>1500000</v>
      </c>
      <c r="K55" s="20">
        <f t="shared" si="4"/>
        <v>0</v>
      </c>
    </row>
    <row r="56" spans="1:11" x14ac:dyDescent="0.2">
      <c r="A56" s="17" t="s">
        <v>243</v>
      </c>
      <c r="B56" s="21" t="s">
        <v>294</v>
      </c>
      <c r="C56" s="22">
        <v>50</v>
      </c>
      <c r="D56" s="1" t="s">
        <v>52</v>
      </c>
      <c r="E56" s="23">
        <v>25000</v>
      </c>
      <c r="F56" s="16">
        <f t="shared" si="0"/>
        <v>1250000</v>
      </c>
      <c r="G56" s="22">
        <v>50</v>
      </c>
      <c r="H56" s="1" t="s">
        <v>52</v>
      </c>
      <c r="I56" s="23">
        <v>25000</v>
      </c>
      <c r="J56" s="16">
        <f t="shared" si="1"/>
        <v>1250000</v>
      </c>
      <c r="K56" s="20">
        <f t="shared" si="4"/>
        <v>0</v>
      </c>
    </row>
    <row r="57" spans="1:11" x14ac:dyDescent="0.2">
      <c r="A57" s="17" t="s">
        <v>243</v>
      </c>
      <c r="B57" s="21" t="s">
        <v>109</v>
      </c>
      <c r="C57" s="22">
        <v>50</v>
      </c>
      <c r="D57" s="1" t="s">
        <v>52</v>
      </c>
      <c r="E57" s="23">
        <v>25000</v>
      </c>
      <c r="F57" s="16">
        <f t="shared" si="0"/>
        <v>1250000</v>
      </c>
      <c r="G57" s="22">
        <v>50</v>
      </c>
      <c r="H57" s="1" t="s">
        <v>52</v>
      </c>
      <c r="I57" s="23">
        <v>25000</v>
      </c>
      <c r="J57" s="16">
        <f t="shared" si="1"/>
        <v>1250000</v>
      </c>
      <c r="K57" s="20">
        <f t="shared" si="4"/>
        <v>0</v>
      </c>
    </row>
    <row r="58" spans="1:11" x14ac:dyDescent="0.2">
      <c r="A58" s="17" t="s">
        <v>243</v>
      </c>
      <c r="B58" s="13" t="s">
        <v>110</v>
      </c>
      <c r="C58" s="22">
        <v>10</v>
      </c>
      <c r="D58" s="1" t="s">
        <v>51</v>
      </c>
      <c r="E58" s="23">
        <v>20000</v>
      </c>
      <c r="F58" s="16">
        <f t="shared" si="0"/>
        <v>200000</v>
      </c>
      <c r="G58" s="22">
        <v>10</v>
      </c>
      <c r="H58" s="1" t="s">
        <v>51</v>
      </c>
      <c r="I58" s="23">
        <v>20000</v>
      </c>
      <c r="J58" s="16">
        <f t="shared" si="1"/>
        <v>200000</v>
      </c>
      <c r="K58" s="20">
        <f t="shared" si="4"/>
        <v>0</v>
      </c>
    </row>
    <row r="59" spans="1:11" x14ac:dyDescent="0.2">
      <c r="A59" s="17" t="s">
        <v>243</v>
      </c>
      <c r="B59" s="13" t="s">
        <v>111</v>
      </c>
      <c r="C59" s="22">
        <v>10</v>
      </c>
      <c r="D59" s="1" t="s">
        <v>51</v>
      </c>
      <c r="E59" s="23">
        <v>10000</v>
      </c>
      <c r="F59" s="16">
        <f t="shared" si="0"/>
        <v>100000</v>
      </c>
      <c r="G59" s="22">
        <v>10</v>
      </c>
      <c r="H59" s="1" t="s">
        <v>51</v>
      </c>
      <c r="I59" s="23">
        <v>10000</v>
      </c>
      <c r="J59" s="16">
        <f t="shared" si="1"/>
        <v>100000</v>
      </c>
      <c r="K59" s="20">
        <f t="shared" si="4"/>
        <v>0</v>
      </c>
    </row>
    <row r="60" spans="1:11" x14ac:dyDescent="0.2">
      <c r="A60" s="17" t="s">
        <v>243</v>
      </c>
      <c r="B60" s="13" t="s">
        <v>112</v>
      </c>
      <c r="C60" s="22">
        <v>20</v>
      </c>
      <c r="D60" s="1" t="s">
        <v>51</v>
      </c>
      <c r="E60" s="23">
        <v>9000</v>
      </c>
      <c r="F60" s="16">
        <f t="shared" si="0"/>
        <v>180000</v>
      </c>
      <c r="G60" s="22">
        <v>20</v>
      </c>
      <c r="H60" s="1" t="s">
        <v>51</v>
      </c>
      <c r="I60" s="23">
        <v>9000</v>
      </c>
      <c r="J60" s="16">
        <f t="shared" si="1"/>
        <v>180000</v>
      </c>
      <c r="K60" s="20">
        <f t="shared" si="4"/>
        <v>0</v>
      </c>
    </row>
    <row r="61" spans="1:11" x14ac:dyDescent="0.2">
      <c r="A61" s="17" t="s">
        <v>243</v>
      </c>
      <c r="B61" s="13" t="s">
        <v>113</v>
      </c>
      <c r="C61" s="22">
        <v>20</v>
      </c>
      <c r="D61" s="1" t="s">
        <v>51</v>
      </c>
      <c r="E61" s="23">
        <v>5000</v>
      </c>
      <c r="F61" s="16">
        <f t="shared" si="0"/>
        <v>100000</v>
      </c>
      <c r="G61" s="22">
        <v>20</v>
      </c>
      <c r="H61" s="1" t="s">
        <v>51</v>
      </c>
      <c r="I61" s="23">
        <v>5000</v>
      </c>
      <c r="J61" s="16">
        <f t="shared" si="1"/>
        <v>100000</v>
      </c>
      <c r="K61" s="20">
        <f t="shared" si="4"/>
        <v>0</v>
      </c>
    </row>
    <row r="62" spans="1:11" x14ac:dyDescent="0.2">
      <c r="A62" s="17" t="s">
        <v>243</v>
      </c>
      <c r="B62" s="13" t="s">
        <v>295</v>
      </c>
      <c r="C62" s="22">
        <v>2</v>
      </c>
      <c r="D62" s="1" t="s">
        <v>51</v>
      </c>
      <c r="E62" s="23">
        <v>200000</v>
      </c>
      <c r="F62" s="16">
        <f t="shared" si="0"/>
        <v>400000</v>
      </c>
      <c r="G62" s="22">
        <v>2</v>
      </c>
      <c r="H62" s="1" t="s">
        <v>51</v>
      </c>
      <c r="I62" s="23">
        <v>200000</v>
      </c>
      <c r="J62" s="16">
        <f t="shared" si="1"/>
        <v>400000</v>
      </c>
      <c r="K62" s="20">
        <f t="shared" si="4"/>
        <v>0</v>
      </c>
    </row>
    <row r="63" spans="1:11" x14ac:dyDescent="0.2">
      <c r="A63" s="17" t="s">
        <v>243</v>
      </c>
      <c r="B63" s="13" t="s">
        <v>296</v>
      </c>
      <c r="C63" s="22">
        <v>3</v>
      </c>
      <c r="D63" s="1" t="s">
        <v>51</v>
      </c>
      <c r="E63" s="23">
        <v>110000</v>
      </c>
      <c r="F63" s="16">
        <f t="shared" si="0"/>
        <v>330000</v>
      </c>
      <c r="G63" s="22">
        <v>3</v>
      </c>
      <c r="H63" s="1" t="s">
        <v>51</v>
      </c>
      <c r="I63" s="23">
        <v>110000</v>
      </c>
      <c r="J63" s="16">
        <f t="shared" si="1"/>
        <v>330000</v>
      </c>
      <c r="K63" s="20">
        <f t="shared" si="4"/>
        <v>0</v>
      </c>
    </row>
    <row r="64" spans="1:11" x14ac:dyDescent="0.2">
      <c r="A64" s="17" t="s">
        <v>243</v>
      </c>
      <c r="B64" s="13" t="s">
        <v>297</v>
      </c>
      <c r="C64" s="22">
        <v>2</v>
      </c>
      <c r="D64" s="1" t="s">
        <v>51</v>
      </c>
      <c r="E64" s="23">
        <v>690000</v>
      </c>
      <c r="F64" s="16">
        <f t="shared" si="0"/>
        <v>1380000</v>
      </c>
      <c r="G64" s="22">
        <v>2</v>
      </c>
      <c r="H64" s="1" t="s">
        <v>51</v>
      </c>
      <c r="I64" s="23">
        <v>690000</v>
      </c>
      <c r="J64" s="16">
        <f t="shared" si="1"/>
        <v>1380000</v>
      </c>
      <c r="K64" s="20">
        <f t="shared" si="4"/>
        <v>0</v>
      </c>
    </row>
    <row r="65" spans="1:11" x14ac:dyDescent="0.2">
      <c r="A65" s="17" t="s">
        <v>243</v>
      </c>
      <c r="B65" s="13" t="s">
        <v>114</v>
      </c>
      <c r="C65" s="22">
        <v>50</v>
      </c>
      <c r="D65" s="1" t="s">
        <v>51</v>
      </c>
      <c r="E65" s="23">
        <v>12000</v>
      </c>
      <c r="F65" s="16">
        <f t="shared" si="0"/>
        <v>600000</v>
      </c>
      <c r="G65" s="22">
        <v>50</v>
      </c>
      <c r="H65" s="1" t="s">
        <v>51</v>
      </c>
      <c r="I65" s="23">
        <v>12000</v>
      </c>
      <c r="J65" s="16">
        <f t="shared" si="1"/>
        <v>600000</v>
      </c>
      <c r="K65" s="20">
        <f t="shared" si="4"/>
        <v>0</v>
      </c>
    </row>
    <row r="66" spans="1:11" x14ac:dyDescent="0.2">
      <c r="A66" s="17" t="s">
        <v>243</v>
      </c>
      <c r="B66" s="13" t="s">
        <v>115</v>
      </c>
      <c r="C66" s="22">
        <v>25</v>
      </c>
      <c r="D66" s="1" t="s">
        <v>51</v>
      </c>
      <c r="E66" s="23">
        <v>4500</v>
      </c>
      <c r="F66" s="16">
        <f t="shared" si="0"/>
        <v>112500</v>
      </c>
      <c r="G66" s="22">
        <v>25</v>
      </c>
      <c r="H66" s="1" t="s">
        <v>51</v>
      </c>
      <c r="I66" s="23">
        <v>4500</v>
      </c>
      <c r="J66" s="16">
        <f t="shared" si="1"/>
        <v>112500</v>
      </c>
      <c r="K66" s="20">
        <f t="shared" si="4"/>
        <v>0</v>
      </c>
    </row>
    <row r="67" spans="1:11" x14ac:dyDescent="0.2">
      <c r="A67" s="17" t="s">
        <v>243</v>
      </c>
      <c r="B67" s="13" t="s">
        <v>116</v>
      </c>
      <c r="C67" s="22">
        <v>20</v>
      </c>
      <c r="D67" s="1" t="s">
        <v>51</v>
      </c>
      <c r="E67" s="23">
        <v>5500</v>
      </c>
      <c r="F67" s="16">
        <f t="shared" si="0"/>
        <v>110000</v>
      </c>
      <c r="G67" s="22">
        <v>20</v>
      </c>
      <c r="H67" s="1" t="s">
        <v>51</v>
      </c>
      <c r="I67" s="23">
        <v>5500</v>
      </c>
      <c r="J67" s="16">
        <f t="shared" si="1"/>
        <v>110000</v>
      </c>
      <c r="K67" s="20">
        <f t="shared" si="4"/>
        <v>0</v>
      </c>
    </row>
    <row r="68" spans="1:11" x14ac:dyDescent="0.2">
      <c r="A68" s="17" t="s">
        <v>243</v>
      </c>
      <c r="B68" s="13" t="s">
        <v>117</v>
      </c>
      <c r="C68" s="22">
        <v>20</v>
      </c>
      <c r="D68" s="1" t="s">
        <v>51</v>
      </c>
      <c r="E68" s="23">
        <v>11000</v>
      </c>
      <c r="F68" s="16">
        <f t="shared" si="0"/>
        <v>220000</v>
      </c>
      <c r="G68" s="22">
        <v>20</v>
      </c>
      <c r="H68" s="1" t="s">
        <v>51</v>
      </c>
      <c r="I68" s="23">
        <v>11000</v>
      </c>
      <c r="J68" s="16">
        <f t="shared" si="1"/>
        <v>220000</v>
      </c>
      <c r="K68" s="20">
        <f t="shared" si="4"/>
        <v>0</v>
      </c>
    </row>
    <row r="69" spans="1:11" x14ac:dyDescent="0.2">
      <c r="A69" s="17" t="s">
        <v>243</v>
      </c>
      <c r="B69" s="13" t="s">
        <v>118</v>
      </c>
      <c r="C69" s="22">
        <v>20</v>
      </c>
      <c r="D69" s="1" t="s">
        <v>51</v>
      </c>
      <c r="E69" s="23">
        <v>23000</v>
      </c>
      <c r="F69" s="16">
        <f t="shared" si="0"/>
        <v>460000</v>
      </c>
      <c r="G69" s="22">
        <v>20</v>
      </c>
      <c r="H69" s="1" t="s">
        <v>51</v>
      </c>
      <c r="I69" s="23">
        <v>23000</v>
      </c>
      <c r="J69" s="16">
        <f t="shared" si="1"/>
        <v>460000</v>
      </c>
      <c r="K69" s="20">
        <f t="shared" si="4"/>
        <v>0</v>
      </c>
    </row>
    <row r="70" spans="1:11" x14ac:dyDescent="0.2">
      <c r="A70" s="17" t="s">
        <v>243</v>
      </c>
      <c r="B70" s="13" t="s">
        <v>119</v>
      </c>
      <c r="C70" s="22">
        <v>10</v>
      </c>
      <c r="D70" s="1" t="s">
        <v>51</v>
      </c>
      <c r="E70" s="23">
        <v>7500</v>
      </c>
      <c r="F70" s="16">
        <f t="shared" si="0"/>
        <v>75000</v>
      </c>
      <c r="G70" s="22">
        <v>10</v>
      </c>
      <c r="H70" s="1" t="s">
        <v>51</v>
      </c>
      <c r="I70" s="23">
        <v>7500</v>
      </c>
      <c r="J70" s="16">
        <f t="shared" si="1"/>
        <v>75000</v>
      </c>
      <c r="K70" s="20">
        <f t="shared" si="4"/>
        <v>0</v>
      </c>
    </row>
    <row r="71" spans="1:11" x14ac:dyDescent="0.2">
      <c r="A71" s="17" t="s">
        <v>243</v>
      </c>
      <c r="B71" s="13" t="s">
        <v>298</v>
      </c>
      <c r="C71" s="22">
        <v>1</v>
      </c>
      <c r="D71" s="1" t="s">
        <v>53</v>
      </c>
      <c r="E71" s="23">
        <v>400000</v>
      </c>
      <c r="F71" s="16">
        <f t="shared" si="0"/>
        <v>400000</v>
      </c>
      <c r="G71" s="22">
        <v>1</v>
      </c>
      <c r="H71" s="1" t="s">
        <v>53</v>
      </c>
      <c r="I71" s="23">
        <v>445100</v>
      </c>
      <c r="J71" s="16">
        <f t="shared" si="1"/>
        <v>445100</v>
      </c>
      <c r="K71" s="20">
        <f t="shared" si="4"/>
        <v>45100</v>
      </c>
    </row>
    <row r="72" spans="1:11" x14ac:dyDescent="0.2">
      <c r="A72" s="17" t="s">
        <v>243</v>
      </c>
      <c r="B72" s="13" t="s">
        <v>120</v>
      </c>
      <c r="C72" s="22">
        <v>5</v>
      </c>
      <c r="D72" s="1" t="s">
        <v>51</v>
      </c>
      <c r="E72" s="23">
        <v>20000</v>
      </c>
      <c r="F72" s="16">
        <f t="shared" si="0"/>
        <v>100000</v>
      </c>
      <c r="G72" s="22">
        <v>5</v>
      </c>
      <c r="H72" s="1" t="s">
        <v>51</v>
      </c>
      <c r="I72" s="23">
        <v>20000</v>
      </c>
      <c r="J72" s="16">
        <f t="shared" si="1"/>
        <v>100000</v>
      </c>
      <c r="K72" s="20">
        <f t="shared" si="4"/>
        <v>0</v>
      </c>
    </row>
    <row r="73" spans="1:11" x14ac:dyDescent="0.2">
      <c r="A73" s="17" t="s">
        <v>243</v>
      </c>
      <c r="B73" s="13" t="s">
        <v>299</v>
      </c>
      <c r="C73" s="22">
        <v>3</v>
      </c>
      <c r="D73" s="1" t="s">
        <v>53</v>
      </c>
      <c r="E73" s="23">
        <v>600000</v>
      </c>
      <c r="F73" s="16">
        <f t="shared" si="0"/>
        <v>1800000</v>
      </c>
      <c r="G73" s="22">
        <v>5</v>
      </c>
      <c r="H73" s="1" t="s">
        <v>53</v>
      </c>
      <c r="I73" s="23">
        <v>600000</v>
      </c>
      <c r="J73" s="16">
        <f t="shared" si="1"/>
        <v>3000000</v>
      </c>
      <c r="K73" s="20">
        <f t="shared" si="4"/>
        <v>1200000</v>
      </c>
    </row>
    <row r="74" spans="1:11" x14ac:dyDescent="0.2">
      <c r="A74" s="17" t="s">
        <v>243</v>
      </c>
      <c r="B74" s="13" t="s">
        <v>300</v>
      </c>
      <c r="C74" s="22">
        <v>10</v>
      </c>
      <c r="D74" s="1" t="s">
        <v>53</v>
      </c>
      <c r="E74" s="23">
        <v>500000</v>
      </c>
      <c r="F74" s="16">
        <f t="shared" si="0"/>
        <v>5000000</v>
      </c>
      <c r="G74" s="22">
        <v>10</v>
      </c>
      <c r="H74" s="1" t="s">
        <v>53</v>
      </c>
      <c r="I74" s="23">
        <v>500000</v>
      </c>
      <c r="J74" s="16">
        <f t="shared" si="1"/>
        <v>5000000</v>
      </c>
      <c r="K74" s="20">
        <f t="shared" si="4"/>
        <v>0</v>
      </c>
    </row>
    <row r="75" spans="1:11" x14ac:dyDescent="0.2">
      <c r="A75" s="17" t="s">
        <v>243</v>
      </c>
      <c r="B75" s="13" t="s">
        <v>301</v>
      </c>
      <c r="C75" s="22">
        <v>2</v>
      </c>
      <c r="D75" s="1" t="s">
        <v>53</v>
      </c>
      <c r="E75" s="23">
        <v>1150000</v>
      </c>
      <c r="F75" s="16">
        <f t="shared" si="0"/>
        <v>2300000</v>
      </c>
      <c r="G75" s="22">
        <v>2</v>
      </c>
      <c r="H75" s="1" t="s">
        <v>53</v>
      </c>
      <c r="I75" s="23">
        <v>1150000</v>
      </c>
      <c r="J75" s="16">
        <f t="shared" si="1"/>
        <v>2300000</v>
      </c>
      <c r="K75" s="20">
        <f t="shared" si="4"/>
        <v>0</v>
      </c>
    </row>
    <row r="76" spans="1:11" x14ac:dyDescent="0.2">
      <c r="A76" s="17" t="s">
        <v>243</v>
      </c>
      <c r="B76" s="13" t="s">
        <v>121</v>
      </c>
      <c r="C76" s="22">
        <v>20</v>
      </c>
      <c r="D76" s="1" t="s">
        <v>51</v>
      </c>
      <c r="E76" s="23">
        <v>7500</v>
      </c>
      <c r="F76" s="16">
        <f t="shared" si="0"/>
        <v>150000</v>
      </c>
      <c r="G76" s="22">
        <v>20</v>
      </c>
      <c r="H76" s="1" t="s">
        <v>51</v>
      </c>
      <c r="I76" s="23">
        <v>7500</v>
      </c>
      <c r="J76" s="16">
        <f t="shared" si="1"/>
        <v>150000</v>
      </c>
      <c r="K76" s="20">
        <f t="shared" si="4"/>
        <v>0</v>
      </c>
    </row>
    <row r="77" spans="1:11" x14ac:dyDescent="0.2">
      <c r="A77" s="17" t="s">
        <v>243</v>
      </c>
      <c r="B77" s="13" t="s">
        <v>122</v>
      </c>
      <c r="C77" s="22">
        <v>5</v>
      </c>
      <c r="D77" s="1" t="s">
        <v>54</v>
      </c>
      <c r="E77" s="23">
        <v>20000</v>
      </c>
      <c r="F77" s="16">
        <f t="shared" si="0"/>
        <v>100000</v>
      </c>
      <c r="G77" s="22">
        <v>5</v>
      </c>
      <c r="H77" s="1" t="s">
        <v>54</v>
      </c>
      <c r="I77" s="23">
        <v>20000</v>
      </c>
      <c r="J77" s="16">
        <f t="shared" si="1"/>
        <v>100000</v>
      </c>
      <c r="K77" s="20">
        <f t="shared" si="4"/>
        <v>0</v>
      </c>
    </row>
    <row r="78" spans="1:11" x14ac:dyDescent="0.2">
      <c r="A78" s="17" t="s">
        <v>243</v>
      </c>
      <c r="B78" s="13" t="s">
        <v>123</v>
      </c>
      <c r="C78" s="22">
        <v>30</v>
      </c>
      <c r="D78" s="1" t="s">
        <v>54</v>
      </c>
      <c r="E78" s="23">
        <v>6000</v>
      </c>
      <c r="F78" s="16">
        <f t="shared" si="0"/>
        <v>180000</v>
      </c>
      <c r="G78" s="22">
        <v>30</v>
      </c>
      <c r="H78" s="1" t="s">
        <v>54</v>
      </c>
      <c r="I78" s="23">
        <v>6000</v>
      </c>
      <c r="J78" s="16">
        <f t="shared" si="1"/>
        <v>180000</v>
      </c>
      <c r="K78" s="20">
        <f t="shared" si="4"/>
        <v>0</v>
      </c>
    </row>
    <row r="79" spans="1:11" x14ac:dyDescent="0.2">
      <c r="A79" s="17" t="s">
        <v>243</v>
      </c>
      <c r="B79" s="13" t="s">
        <v>302</v>
      </c>
      <c r="C79" s="22">
        <v>50</v>
      </c>
      <c r="D79" s="1" t="s">
        <v>51</v>
      </c>
      <c r="E79" s="23">
        <v>35000</v>
      </c>
      <c r="F79" s="16">
        <f t="shared" si="0"/>
        <v>1750000</v>
      </c>
      <c r="G79" s="22">
        <v>100</v>
      </c>
      <c r="H79" s="1" t="s">
        <v>51</v>
      </c>
      <c r="I79" s="23">
        <v>35000</v>
      </c>
      <c r="J79" s="16">
        <f t="shared" si="1"/>
        <v>3500000</v>
      </c>
      <c r="K79" s="20">
        <f t="shared" si="4"/>
        <v>1750000</v>
      </c>
    </row>
    <row r="80" spans="1:11" x14ac:dyDescent="0.2">
      <c r="A80" s="17" t="s">
        <v>243</v>
      </c>
      <c r="B80" s="13" t="s">
        <v>303</v>
      </c>
      <c r="C80" s="22">
        <v>50</v>
      </c>
      <c r="D80" s="1" t="s">
        <v>51</v>
      </c>
      <c r="E80" s="23">
        <v>45000</v>
      </c>
      <c r="F80" s="16">
        <f t="shared" si="0"/>
        <v>2250000</v>
      </c>
      <c r="G80" s="22">
        <v>75</v>
      </c>
      <c r="H80" s="1" t="s">
        <v>51</v>
      </c>
      <c r="I80" s="23">
        <v>45000</v>
      </c>
      <c r="J80" s="16">
        <f t="shared" si="1"/>
        <v>3375000</v>
      </c>
      <c r="K80" s="20">
        <f t="shared" si="4"/>
        <v>1125000</v>
      </c>
    </row>
    <row r="81" spans="1:11" x14ac:dyDescent="0.2">
      <c r="A81" s="17" t="s">
        <v>243</v>
      </c>
      <c r="B81" s="13" t="s">
        <v>124</v>
      </c>
      <c r="C81" s="22">
        <v>10</v>
      </c>
      <c r="D81" s="1" t="s">
        <v>51</v>
      </c>
      <c r="E81" s="23">
        <v>750000</v>
      </c>
      <c r="F81" s="16">
        <f t="shared" si="0"/>
        <v>7500000</v>
      </c>
      <c r="G81" s="22">
        <v>10</v>
      </c>
      <c r="H81" s="1" t="s">
        <v>51</v>
      </c>
      <c r="I81" s="23">
        <v>750000</v>
      </c>
      <c r="J81" s="16">
        <f t="shared" si="1"/>
        <v>7500000</v>
      </c>
      <c r="K81" s="20">
        <f t="shared" si="4"/>
        <v>0</v>
      </c>
    </row>
    <row r="82" spans="1:11" x14ac:dyDescent="0.2">
      <c r="A82" s="17" t="s">
        <v>243</v>
      </c>
      <c r="B82" s="13" t="s">
        <v>125</v>
      </c>
      <c r="C82" s="22">
        <v>10</v>
      </c>
      <c r="D82" s="1" t="s">
        <v>51</v>
      </c>
      <c r="E82" s="23">
        <v>750000</v>
      </c>
      <c r="F82" s="16">
        <f t="shared" si="0"/>
        <v>7500000</v>
      </c>
      <c r="G82" s="22">
        <v>10</v>
      </c>
      <c r="H82" s="1" t="s">
        <v>51</v>
      </c>
      <c r="I82" s="23">
        <v>750000</v>
      </c>
      <c r="J82" s="16">
        <f t="shared" si="1"/>
        <v>7500000</v>
      </c>
      <c r="K82" s="20">
        <f t="shared" si="4"/>
        <v>0</v>
      </c>
    </row>
    <row r="83" spans="1:11" x14ac:dyDescent="0.2">
      <c r="A83" s="17" t="s">
        <v>243</v>
      </c>
      <c r="B83" s="13" t="s">
        <v>304</v>
      </c>
      <c r="C83" s="22">
        <v>25</v>
      </c>
      <c r="D83" s="1" t="s">
        <v>51</v>
      </c>
      <c r="E83" s="23">
        <v>35000</v>
      </c>
      <c r="F83" s="16">
        <f t="shared" si="0"/>
        <v>875000</v>
      </c>
      <c r="G83" s="22">
        <v>50</v>
      </c>
      <c r="H83" s="1" t="s">
        <v>51</v>
      </c>
      <c r="I83" s="23">
        <v>35000</v>
      </c>
      <c r="J83" s="16">
        <f t="shared" si="1"/>
        <v>1750000</v>
      </c>
      <c r="K83" s="20">
        <f t="shared" si="4"/>
        <v>875000</v>
      </c>
    </row>
    <row r="84" spans="1:11" x14ac:dyDescent="0.2">
      <c r="A84" s="17" t="s">
        <v>243</v>
      </c>
      <c r="B84" s="13" t="s">
        <v>305</v>
      </c>
      <c r="C84" s="22">
        <v>20</v>
      </c>
      <c r="D84" s="1" t="s">
        <v>51</v>
      </c>
      <c r="E84" s="23">
        <v>25000</v>
      </c>
      <c r="F84" s="16">
        <f t="shared" ref="F84:F153" si="5">E84*C84</f>
        <v>500000</v>
      </c>
      <c r="G84" s="22">
        <v>20</v>
      </c>
      <c r="H84" s="1" t="s">
        <v>51</v>
      </c>
      <c r="I84" s="23">
        <v>25000</v>
      </c>
      <c r="J84" s="16">
        <f t="shared" ref="J84:J153" si="6">I84*G84</f>
        <v>500000</v>
      </c>
      <c r="K84" s="20">
        <f t="shared" si="4"/>
        <v>0</v>
      </c>
    </row>
    <row r="85" spans="1:11" x14ac:dyDescent="0.2">
      <c r="A85" s="17" t="s">
        <v>243</v>
      </c>
      <c r="B85" s="21" t="s">
        <v>306</v>
      </c>
      <c r="C85" s="22">
        <v>10</v>
      </c>
      <c r="D85" s="1" t="s">
        <v>51</v>
      </c>
      <c r="E85" s="23">
        <v>1500000</v>
      </c>
      <c r="F85" s="16">
        <f t="shared" si="5"/>
        <v>15000000</v>
      </c>
      <c r="G85" s="22">
        <v>10</v>
      </c>
      <c r="H85" s="1" t="s">
        <v>51</v>
      </c>
      <c r="I85" s="23">
        <v>1500000</v>
      </c>
      <c r="J85" s="16">
        <f t="shared" si="6"/>
        <v>15000000</v>
      </c>
      <c r="K85" s="20">
        <f t="shared" si="4"/>
        <v>0</v>
      </c>
    </row>
    <row r="86" spans="1:11" x14ac:dyDescent="0.2">
      <c r="A86" s="17" t="s">
        <v>243</v>
      </c>
      <c r="B86" s="13" t="s">
        <v>307</v>
      </c>
      <c r="C86" s="22">
        <v>50</v>
      </c>
      <c r="D86" s="1" t="s">
        <v>51</v>
      </c>
      <c r="E86" s="23">
        <v>30000</v>
      </c>
      <c r="F86" s="16">
        <f t="shared" si="5"/>
        <v>1500000</v>
      </c>
      <c r="G86" s="22">
        <v>50</v>
      </c>
      <c r="H86" s="1" t="s">
        <v>51</v>
      </c>
      <c r="I86" s="23">
        <v>30000</v>
      </c>
      <c r="J86" s="16">
        <f t="shared" si="6"/>
        <v>1500000</v>
      </c>
      <c r="K86" s="20">
        <f t="shared" si="4"/>
        <v>0</v>
      </c>
    </row>
    <row r="87" spans="1:11" x14ac:dyDescent="0.2">
      <c r="A87" s="17" t="s">
        <v>243</v>
      </c>
      <c r="B87" s="13" t="s">
        <v>308</v>
      </c>
      <c r="C87" s="22">
        <v>5</v>
      </c>
      <c r="D87" s="1" t="s">
        <v>51</v>
      </c>
      <c r="E87" s="23">
        <v>350000</v>
      </c>
      <c r="F87" s="16">
        <f t="shared" si="5"/>
        <v>1750000</v>
      </c>
      <c r="G87" s="22">
        <v>5</v>
      </c>
      <c r="H87" s="1" t="s">
        <v>51</v>
      </c>
      <c r="I87" s="23">
        <v>350000</v>
      </c>
      <c r="J87" s="16">
        <f t="shared" si="6"/>
        <v>1750000</v>
      </c>
      <c r="K87" s="20">
        <f t="shared" si="4"/>
        <v>0</v>
      </c>
    </row>
    <row r="88" spans="1:11" x14ac:dyDescent="0.2">
      <c r="A88" s="17" t="s">
        <v>243</v>
      </c>
      <c r="B88" s="13" t="s">
        <v>309</v>
      </c>
      <c r="C88" s="22">
        <v>50</v>
      </c>
      <c r="D88" s="1" t="s">
        <v>51</v>
      </c>
      <c r="E88" s="23">
        <v>25000</v>
      </c>
      <c r="F88" s="16">
        <f t="shared" si="5"/>
        <v>1250000</v>
      </c>
      <c r="G88" s="22">
        <v>50</v>
      </c>
      <c r="H88" s="1" t="s">
        <v>51</v>
      </c>
      <c r="I88" s="23">
        <v>25000</v>
      </c>
      <c r="J88" s="16">
        <f t="shared" si="6"/>
        <v>1250000</v>
      </c>
      <c r="K88" s="20">
        <f t="shared" si="4"/>
        <v>0</v>
      </c>
    </row>
    <row r="89" spans="1:11" x14ac:dyDescent="0.2">
      <c r="A89" s="17" t="s">
        <v>243</v>
      </c>
      <c r="B89" s="13" t="s">
        <v>310</v>
      </c>
      <c r="C89" s="22">
        <v>1</v>
      </c>
      <c r="D89" s="1" t="s">
        <v>51</v>
      </c>
      <c r="E89" s="23">
        <v>120000</v>
      </c>
      <c r="F89" s="16">
        <f t="shared" si="5"/>
        <v>120000</v>
      </c>
      <c r="G89" s="22">
        <v>10</v>
      </c>
      <c r="H89" s="1" t="s">
        <v>51</v>
      </c>
      <c r="I89" s="23">
        <v>120000</v>
      </c>
      <c r="J89" s="16">
        <f t="shared" si="6"/>
        <v>1200000</v>
      </c>
      <c r="K89" s="20">
        <f t="shared" si="4"/>
        <v>1080000</v>
      </c>
    </row>
    <row r="90" spans="1:11" x14ac:dyDescent="0.2">
      <c r="A90" s="17" t="s">
        <v>243</v>
      </c>
      <c r="B90" s="21" t="s">
        <v>126</v>
      </c>
      <c r="C90" s="22">
        <v>10</v>
      </c>
      <c r="D90" s="1" t="s">
        <v>51</v>
      </c>
      <c r="E90" s="23">
        <v>100000</v>
      </c>
      <c r="F90" s="16">
        <f t="shared" si="5"/>
        <v>1000000</v>
      </c>
      <c r="G90" s="22">
        <v>10</v>
      </c>
      <c r="H90" s="1" t="s">
        <v>51</v>
      </c>
      <c r="I90" s="23">
        <v>100000</v>
      </c>
      <c r="J90" s="16">
        <f t="shared" si="6"/>
        <v>1000000</v>
      </c>
      <c r="K90" s="20">
        <f t="shared" si="4"/>
        <v>0</v>
      </c>
    </row>
    <row r="91" spans="1:11" x14ac:dyDescent="0.2">
      <c r="A91" s="17" t="s">
        <v>243</v>
      </c>
      <c r="B91" s="21" t="s">
        <v>127</v>
      </c>
      <c r="C91" s="22">
        <v>3</v>
      </c>
      <c r="D91" s="1" t="s">
        <v>51</v>
      </c>
      <c r="E91" s="23">
        <v>250000</v>
      </c>
      <c r="F91" s="16">
        <f t="shared" si="5"/>
        <v>750000</v>
      </c>
      <c r="G91" s="22">
        <v>10</v>
      </c>
      <c r="H91" s="1" t="s">
        <v>51</v>
      </c>
      <c r="I91" s="23">
        <v>250000</v>
      </c>
      <c r="J91" s="16">
        <f t="shared" si="6"/>
        <v>2500000</v>
      </c>
      <c r="K91" s="20">
        <f t="shared" si="4"/>
        <v>1750000</v>
      </c>
    </row>
    <row r="92" spans="1:11" x14ac:dyDescent="0.2">
      <c r="A92" s="17" t="s">
        <v>243</v>
      </c>
      <c r="B92" s="21" t="s">
        <v>128</v>
      </c>
      <c r="C92" s="22">
        <v>3</v>
      </c>
      <c r="D92" s="1" t="s">
        <v>51</v>
      </c>
      <c r="E92" s="23">
        <v>15000</v>
      </c>
      <c r="F92" s="16">
        <f t="shared" si="5"/>
        <v>45000</v>
      </c>
      <c r="G92" s="22">
        <v>3</v>
      </c>
      <c r="H92" s="1" t="s">
        <v>51</v>
      </c>
      <c r="I92" s="23">
        <v>15000</v>
      </c>
      <c r="J92" s="16">
        <f t="shared" si="6"/>
        <v>45000</v>
      </c>
      <c r="K92" s="20">
        <f t="shared" si="4"/>
        <v>0</v>
      </c>
    </row>
    <row r="93" spans="1:11" x14ac:dyDescent="0.2">
      <c r="A93" s="17" t="s">
        <v>243</v>
      </c>
      <c r="B93" s="21" t="s">
        <v>129</v>
      </c>
      <c r="C93" s="22">
        <v>5</v>
      </c>
      <c r="D93" s="1" t="s">
        <v>51</v>
      </c>
      <c r="E93" s="23">
        <v>225000</v>
      </c>
      <c r="F93" s="16">
        <f t="shared" si="5"/>
        <v>1125000</v>
      </c>
      <c r="G93" s="22">
        <v>5</v>
      </c>
      <c r="H93" s="1" t="s">
        <v>51</v>
      </c>
      <c r="I93" s="23">
        <v>225000</v>
      </c>
      <c r="J93" s="16">
        <f t="shared" si="6"/>
        <v>1125000</v>
      </c>
      <c r="K93" s="20">
        <f t="shared" si="4"/>
        <v>0</v>
      </c>
    </row>
    <row r="94" spans="1:11" x14ac:dyDescent="0.2">
      <c r="A94" s="17" t="s">
        <v>243</v>
      </c>
      <c r="B94" s="21" t="s">
        <v>130</v>
      </c>
      <c r="C94" s="22">
        <v>12</v>
      </c>
      <c r="D94" s="1" t="s">
        <v>51</v>
      </c>
      <c r="E94" s="23">
        <v>16800</v>
      </c>
      <c r="F94" s="16">
        <f t="shared" si="5"/>
        <v>201600</v>
      </c>
      <c r="G94" s="22">
        <v>12</v>
      </c>
      <c r="H94" s="1" t="s">
        <v>51</v>
      </c>
      <c r="I94" s="23">
        <v>16800</v>
      </c>
      <c r="J94" s="16">
        <f t="shared" si="6"/>
        <v>201600</v>
      </c>
      <c r="K94" s="20">
        <f t="shared" si="4"/>
        <v>0</v>
      </c>
    </row>
    <row r="95" spans="1:11" x14ac:dyDescent="0.2">
      <c r="A95" s="17" t="s">
        <v>243</v>
      </c>
      <c r="B95" s="21" t="s">
        <v>131</v>
      </c>
      <c r="C95" s="22">
        <v>12</v>
      </c>
      <c r="D95" s="1" t="s">
        <v>51</v>
      </c>
      <c r="E95" s="23">
        <v>15500</v>
      </c>
      <c r="F95" s="16">
        <f t="shared" si="5"/>
        <v>186000</v>
      </c>
      <c r="G95" s="22">
        <v>12</v>
      </c>
      <c r="H95" s="1" t="s">
        <v>51</v>
      </c>
      <c r="I95" s="23">
        <v>15500</v>
      </c>
      <c r="J95" s="16">
        <f t="shared" si="6"/>
        <v>186000</v>
      </c>
      <c r="K95" s="20">
        <f t="shared" si="4"/>
        <v>0</v>
      </c>
    </row>
    <row r="96" spans="1:11" x14ac:dyDescent="0.2">
      <c r="A96" s="17" t="s">
        <v>243</v>
      </c>
      <c r="B96" s="21" t="s">
        <v>132</v>
      </c>
      <c r="C96" s="22">
        <v>50</v>
      </c>
      <c r="D96" s="1" t="s">
        <v>51</v>
      </c>
      <c r="E96" s="23">
        <v>10000</v>
      </c>
      <c r="F96" s="16">
        <f t="shared" si="5"/>
        <v>500000</v>
      </c>
      <c r="G96" s="22">
        <v>50</v>
      </c>
      <c r="H96" s="1" t="s">
        <v>51</v>
      </c>
      <c r="I96" s="23">
        <v>10000</v>
      </c>
      <c r="J96" s="16">
        <f t="shared" si="6"/>
        <v>500000</v>
      </c>
      <c r="K96" s="20">
        <f t="shared" si="4"/>
        <v>0</v>
      </c>
    </row>
    <row r="97" spans="1:11" x14ac:dyDescent="0.2">
      <c r="A97" s="17" t="s">
        <v>243</v>
      </c>
      <c r="B97" s="21" t="s">
        <v>133</v>
      </c>
      <c r="C97" s="22">
        <v>50</v>
      </c>
      <c r="D97" s="1" t="s">
        <v>51</v>
      </c>
      <c r="E97" s="23">
        <v>5000</v>
      </c>
      <c r="F97" s="16">
        <f t="shared" si="5"/>
        <v>250000</v>
      </c>
      <c r="G97" s="22">
        <v>50</v>
      </c>
      <c r="H97" s="1" t="s">
        <v>51</v>
      </c>
      <c r="I97" s="23">
        <v>5000</v>
      </c>
      <c r="J97" s="16">
        <f t="shared" si="6"/>
        <v>250000</v>
      </c>
      <c r="K97" s="20">
        <f t="shared" si="4"/>
        <v>0</v>
      </c>
    </row>
    <row r="98" spans="1:11" x14ac:dyDescent="0.2">
      <c r="A98" s="17" t="s">
        <v>243</v>
      </c>
      <c r="B98" s="21" t="s">
        <v>134</v>
      </c>
      <c r="C98" s="22">
        <v>48</v>
      </c>
      <c r="D98" s="1" t="s">
        <v>51</v>
      </c>
      <c r="E98" s="23">
        <v>18000</v>
      </c>
      <c r="F98" s="16">
        <f t="shared" si="5"/>
        <v>864000</v>
      </c>
      <c r="G98" s="22">
        <v>48</v>
      </c>
      <c r="H98" s="1" t="s">
        <v>51</v>
      </c>
      <c r="I98" s="23">
        <v>18000</v>
      </c>
      <c r="J98" s="16">
        <f t="shared" si="6"/>
        <v>864000</v>
      </c>
      <c r="K98" s="20">
        <f t="shared" si="4"/>
        <v>0</v>
      </c>
    </row>
    <row r="99" spans="1:11" x14ac:dyDescent="0.2">
      <c r="A99" s="17" t="s">
        <v>243</v>
      </c>
      <c r="B99" s="21" t="s">
        <v>135</v>
      </c>
      <c r="C99" s="22">
        <v>48</v>
      </c>
      <c r="D99" s="1" t="s">
        <v>51</v>
      </c>
      <c r="E99" s="23">
        <v>22000</v>
      </c>
      <c r="F99" s="16">
        <f t="shared" si="5"/>
        <v>1056000</v>
      </c>
      <c r="G99" s="22">
        <v>48</v>
      </c>
      <c r="H99" s="1" t="s">
        <v>51</v>
      </c>
      <c r="I99" s="23">
        <v>22000</v>
      </c>
      <c r="J99" s="16">
        <f t="shared" si="6"/>
        <v>1056000</v>
      </c>
      <c r="K99" s="20">
        <f t="shared" si="4"/>
        <v>0</v>
      </c>
    </row>
    <row r="100" spans="1:11" x14ac:dyDescent="0.2">
      <c r="A100" s="17" t="s">
        <v>243</v>
      </c>
      <c r="B100" s="21" t="s">
        <v>136</v>
      </c>
      <c r="C100" s="22">
        <v>48</v>
      </c>
      <c r="D100" s="1" t="s">
        <v>51</v>
      </c>
      <c r="E100" s="23">
        <v>45000</v>
      </c>
      <c r="F100" s="16">
        <f t="shared" si="5"/>
        <v>2160000</v>
      </c>
      <c r="G100" s="22">
        <v>48</v>
      </c>
      <c r="H100" s="1" t="s">
        <v>51</v>
      </c>
      <c r="I100" s="23">
        <v>45000</v>
      </c>
      <c r="J100" s="16">
        <f t="shared" si="6"/>
        <v>2160000</v>
      </c>
      <c r="K100" s="20">
        <f t="shared" si="4"/>
        <v>0</v>
      </c>
    </row>
    <row r="101" spans="1:11" x14ac:dyDescent="0.2">
      <c r="A101" s="17" t="s">
        <v>243</v>
      </c>
      <c r="B101" s="21" t="s">
        <v>137</v>
      </c>
      <c r="C101" s="22">
        <v>3</v>
      </c>
      <c r="D101" s="1" t="s">
        <v>51</v>
      </c>
      <c r="E101" s="23">
        <v>50000</v>
      </c>
      <c r="F101" s="16">
        <f t="shared" si="5"/>
        <v>150000</v>
      </c>
      <c r="G101" s="22">
        <v>3</v>
      </c>
      <c r="H101" s="1" t="s">
        <v>51</v>
      </c>
      <c r="I101" s="23">
        <v>50000</v>
      </c>
      <c r="J101" s="16">
        <f t="shared" si="6"/>
        <v>150000</v>
      </c>
      <c r="K101" s="20">
        <f t="shared" si="4"/>
        <v>0</v>
      </c>
    </row>
    <row r="102" spans="1:11" x14ac:dyDescent="0.2">
      <c r="A102" s="17" t="s">
        <v>243</v>
      </c>
      <c r="B102" s="21" t="s">
        <v>138</v>
      </c>
      <c r="C102" s="22">
        <v>30</v>
      </c>
      <c r="D102" s="1" t="s">
        <v>55</v>
      </c>
      <c r="E102" s="23">
        <v>15000</v>
      </c>
      <c r="F102" s="16">
        <f t="shared" si="5"/>
        <v>450000</v>
      </c>
      <c r="G102" s="22">
        <v>30</v>
      </c>
      <c r="H102" s="1" t="s">
        <v>55</v>
      </c>
      <c r="I102" s="23">
        <v>15000</v>
      </c>
      <c r="J102" s="16">
        <f t="shared" si="6"/>
        <v>450000</v>
      </c>
      <c r="K102" s="20">
        <f t="shared" si="4"/>
        <v>0</v>
      </c>
    </row>
    <row r="103" spans="1:11" x14ac:dyDescent="0.2">
      <c r="A103" s="17" t="s">
        <v>243</v>
      </c>
      <c r="B103" s="21" t="s">
        <v>139</v>
      </c>
      <c r="C103" s="22">
        <v>3</v>
      </c>
      <c r="D103" s="1" t="s">
        <v>51</v>
      </c>
      <c r="E103" s="23">
        <v>20000</v>
      </c>
      <c r="F103" s="16">
        <f t="shared" si="5"/>
        <v>60000</v>
      </c>
      <c r="G103" s="22">
        <v>3</v>
      </c>
      <c r="H103" s="1" t="s">
        <v>51</v>
      </c>
      <c r="I103" s="23">
        <v>20000</v>
      </c>
      <c r="J103" s="16">
        <f t="shared" si="6"/>
        <v>60000</v>
      </c>
      <c r="K103" s="20">
        <f t="shared" si="4"/>
        <v>0</v>
      </c>
    </row>
    <row r="104" spans="1:11" x14ac:dyDescent="0.2">
      <c r="A104" s="17" t="s">
        <v>243</v>
      </c>
      <c r="B104" s="21" t="s">
        <v>140</v>
      </c>
      <c r="C104" s="22">
        <v>2</v>
      </c>
      <c r="D104" s="1" t="s">
        <v>51</v>
      </c>
      <c r="E104" s="23">
        <v>80000</v>
      </c>
      <c r="F104" s="16">
        <f t="shared" si="5"/>
        <v>160000</v>
      </c>
      <c r="G104" s="22">
        <v>2</v>
      </c>
      <c r="H104" s="1" t="s">
        <v>51</v>
      </c>
      <c r="I104" s="23">
        <v>80000</v>
      </c>
      <c r="J104" s="16">
        <f t="shared" si="6"/>
        <v>160000</v>
      </c>
      <c r="K104" s="20">
        <f t="shared" si="4"/>
        <v>0</v>
      </c>
    </row>
    <row r="105" spans="1:11" x14ac:dyDescent="0.2">
      <c r="A105" s="1" t="s">
        <v>56</v>
      </c>
      <c r="B105" s="13" t="s">
        <v>6</v>
      </c>
      <c r="C105" s="1"/>
      <c r="D105" s="1"/>
      <c r="E105" s="2"/>
      <c r="F105" s="14">
        <f>SUM(F106)</f>
        <v>1220475999.9995999</v>
      </c>
      <c r="G105" s="24"/>
      <c r="H105" s="24"/>
      <c r="I105" s="14"/>
      <c r="J105" s="14">
        <f>SUM(J106,J107)</f>
        <v>1277280000</v>
      </c>
      <c r="K105" s="14">
        <f>SUM(K106,K107)</f>
        <v>56804000.000400066</v>
      </c>
    </row>
    <row r="106" spans="1:11" x14ac:dyDescent="0.2">
      <c r="A106" s="17" t="s">
        <v>243</v>
      </c>
      <c r="B106" s="21" t="s">
        <v>311</v>
      </c>
      <c r="C106" s="22">
        <v>12</v>
      </c>
      <c r="D106" s="1" t="s">
        <v>57</v>
      </c>
      <c r="E106" s="23">
        <v>101706333.33329999</v>
      </c>
      <c r="F106" s="16">
        <f t="shared" si="5"/>
        <v>1220475999.9995999</v>
      </c>
      <c r="G106" s="22">
        <v>12</v>
      </c>
      <c r="H106" s="1" t="s">
        <v>57</v>
      </c>
      <c r="I106" s="23">
        <v>101440000</v>
      </c>
      <c r="J106" s="16">
        <f t="shared" si="6"/>
        <v>1217280000</v>
      </c>
      <c r="K106" s="20">
        <f>J106-F106</f>
        <v>-3195999.9995999336</v>
      </c>
    </row>
    <row r="107" spans="1:11" x14ac:dyDescent="0.2">
      <c r="A107" s="17" t="s">
        <v>243</v>
      </c>
      <c r="B107" s="21" t="s">
        <v>349</v>
      </c>
      <c r="C107" s="22"/>
      <c r="D107" s="1"/>
      <c r="E107" s="23"/>
      <c r="F107" s="16"/>
      <c r="G107" s="22">
        <v>1</v>
      </c>
      <c r="H107" s="1" t="s">
        <v>19</v>
      </c>
      <c r="I107" s="23">
        <v>60000000</v>
      </c>
      <c r="J107" s="16">
        <f t="shared" si="6"/>
        <v>60000000</v>
      </c>
      <c r="K107" s="20">
        <f>J107-F107</f>
        <v>60000000</v>
      </c>
    </row>
    <row r="108" spans="1:11" ht="22.5" x14ac:dyDescent="0.2">
      <c r="A108" s="1" t="s">
        <v>58</v>
      </c>
      <c r="B108" s="13" t="s">
        <v>7</v>
      </c>
      <c r="C108" s="1"/>
      <c r="D108" s="1"/>
      <c r="E108" s="2"/>
      <c r="F108" s="14">
        <f>SUM(F109)</f>
        <v>60000000</v>
      </c>
      <c r="G108" s="24"/>
      <c r="H108" s="24"/>
      <c r="I108" s="14"/>
      <c r="J108" s="14">
        <f t="shared" ref="J108" si="7">SUM(J109)</f>
        <v>60000000</v>
      </c>
      <c r="K108" s="14">
        <f>SUM(K109)</f>
        <v>0</v>
      </c>
    </row>
    <row r="109" spans="1:11" x14ac:dyDescent="0.2">
      <c r="A109" s="17" t="s">
        <v>243</v>
      </c>
      <c r="B109" s="21" t="s">
        <v>141</v>
      </c>
      <c r="C109" s="22">
        <v>1</v>
      </c>
      <c r="D109" s="1" t="s">
        <v>19</v>
      </c>
      <c r="E109" s="23">
        <v>60000000</v>
      </c>
      <c r="F109" s="16">
        <f t="shared" si="5"/>
        <v>60000000</v>
      </c>
      <c r="G109" s="22">
        <v>1</v>
      </c>
      <c r="H109" s="1" t="s">
        <v>19</v>
      </c>
      <c r="I109" s="23">
        <v>60000000</v>
      </c>
      <c r="J109" s="16">
        <f t="shared" si="6"/>
        <v>60000000</v>
      </c>
      <c r="K109" s="20">
        <f>J109-F109</f>
        <v>0</v>
      </c>
    </row>
    <row r="110" spans="1:11" x14ac:dyDescent="0.2">
      <c r="A110" s="1" t="s">
        <v>59</v>
      </c>
      <c r="B110" s="21" t="s">
        <v>8</v>
      </c>
      <c r="C110" s="1"/>
      <c r="D110" s="1"/>
      <c r="E110" s="2"/>
      <c r="F110" s="14">
        <f>SUM(F111:F112)</f>
        <v>40000000</v>
      </c>
      <c r="G110" s="24"/>
      <c r="H110" s="24"/>
      <c r="I110" s="14"/>
      <c r="J110" s="14">
        <f t="shared" ref="J110" si="8">SUM(J111:J112)</f>
        <v>410000000</v>
      </c>
      <c r="K110" s="14">
        <f>SUM(K111:K112)</f>
        <v>370000000</v>
      </c>
    </row>
    <row r="111" spans="1:11" x14ac:dyDescent="0.2">
      <c r="A111" s="17" t="s">
        <v>243</v>
      </c>
      <c r="B111" s="21" t="s">
        <v>142</v>
      </c>
      <c r="C111" s="22">
        <v>1</v>
      </c>
      <c r="D111" s="1" t="s">
        <v>19</v>
      </c>
      <c r="E111" s="23">
        <v>30000000</v>
      </c>
      <c r="F111" s="16">
        <f t="shared" si="5"/>
        <v>30000000</v>
      </c>
      <c r="G111" s="22">
        <v>1</v>
      </c>
      <c r="H111" s="1" t="s">
        <v>19</v>
      </c>
      <c r="I111" s="31">
        <v>400000000</v>
      </c>
      <c r="J111" s="16">
        <f t="shared" si="6"/>
        <v>400000000</v>
      </c>
      <c r="K111" s="20">
        <f>J111-F111</f>
        <v>370000000</v>
      </c>
    </row>
    <row r="112" spans="1:11" x14ac:dyDescent="0.2">
      <c r="A112" s="17" t="s">
        <v>243</v>
      </c>
      <c r="B112" s="21" t="s">
        <v>143</v>
      </c>
      <c r="C112" s="22">
        <v>1</v>
      </c>
      <c r="D112" s="1" t="s">
        <v>19</v>
      </c>
      <c r="E112" s="23">
        <v>10000000</v>
      </c>
      <c r="F112" s="16">
        <f t="shared" si="5"/>
        <v>10000000</v>
      </c>
      <c r="G112" s="22">
        <v>1</v>
      </c>
      <c r="H112" s="1" t="s">
        <v>19</v>
      </c>
      <c r="I112" s="23">
        <v>10000000</v>
      </c>
      <c r="J112" s="16">
        <f t="shared" si="6"/>
        <v>10000000</v>
      </c>
      <c r="K112" s="20">
        <f>J112-F112</f>
        <v>0</v>
      </c>
    </row>
    <row r="113" spans="1:11" x14ac:dyDescent="0.2">
      <c r="A113" s="1" t="s">
        <v>60</v>
      </c>
      <c r="B113" s="21" t="s">
        <v>9</v>
      </c>
      <c r="C113" s="1"/>
      <c r="D113" s="1"/>
      <c r="E113" s="2"/>
      <c r="F113" s="14">
        <f>SUM(F114:F115)</f>
        <v>149999999.9964</v>
      </c>
      <c r="G113" s="24"/>
      <c r="H113" s="24"/>
      <c r="I113" s="14"/>
      <c r="J113" s="14">
        <f t="shared" ref="J113" si="9">SUM(J114:J115)</f>
        <v>294000000</v>
      </c>
      <c r="K113" s="14">
        <f>SUM(K114:K115)</f>
        <v>144000000.0036</v>
      </c>
    </row>
    <row r="114" spans="1:11" x14ac:dyDescent="0.2">
      <c r="A114" s="17" t="s">
        <v>243</v>
      </c>
      <c r="B114" s="21" t="s">
        <v>320</v>
      </c>
      <c r="C114" s="22">
        <v>30681.818180999999</v>
      </c>
      <c r="D114" s="1" t="s">
        <v>61</v>
      </c>
      <c r="E114" s="23">
        <v>4400</v>
      </c>
      <c r="F114" s="16">
        <f t="shared" si="5"/>
        <v>134999999.9964</v>
      </c>
      <c r="G114" s="22">
        <v>60000</v>
      </c>
      <c r="H114" s="1" t="s">
        <v>61</v>
      </c>
      <c r="I114" s="23">
        <v>4650</v>
      </c>
      <c r="J114" s="16">
        <f t="shared" si="6"/>
        <v>279000000</v>
      </c>
      <c r="K114" s="20">
        <f>J114-F114</f>
        <v>144000000.0036</v>
      </c>
    </row>
    <row r="115" spans="1:11" x14ac:dyDescent="0.2">
      <c r="A115" s="17" t="s">
        <v>243</v>
      </c>
      <c r="B115" s="21" t="s">
        <v>321</v>
      </c>
      <c r="C115" s="22">
        <v>1000</v>
      </c>
      <c r="D115" s="1" t="s">
        <v>61</v>
      </c>
      <c r="E115" s="23">
        <v>15000</v>
      </c>
      <c r="F115" s="16">
        <f t="shared" si="5"/>
        <v>15000000</v>
      </c>
      <c r="G115" s="22">
        <v>1000</v>
      </c>
      <c r="H115" s="1" t="s">
        <v>61</v>
      </c>
      <c r="I115" s="23">
        <v>15000</v>
      </c>
      <c r="J115" s="16">
        <f t="shared" si="6"/>
        <v>15000000</v>
      </c>
      <c r="K115" s="20">
        <f>J115-F115</f>
        <v>0</v>
      </c>
    </row>
    <row r="116" spans="1:11" ht="22.5" x14ac:dyDescent="0.2">
      <c r="A116" s="1" t="s">
        <v>62</v>
      </c>
      <c r="B116" s="21" t="s">
        <v>10</v>
      </c>
      <c r="C116" s="1"/>
      <c r="D116" s="1"/>
      <c r="E116" s="2"/>
      <c r="F116" s="14">
        <f>SUM(F117)</f>
        <v>30249999.999600001</v>
      </c>
      <c r="G116" s="24"/>
      <c r="H116" s="24"/>
      <c r="I116" s="14"/>
      <c r="J116" s="14">
        <f t="shared" ref="J116" si="10">SUM(J117)</f>
        <v>36630000</v>
      </c>
      <c r="K116" s="14">
        <f>SUM(K117)</f>
        <v>6380000.0003999993</v>
      </c>
    </row>
    <row r="117" spans="1:11" x14ac:dyDescent="0.2">
      <c r="A117" s="17" t="s">
        <v>243</v>
      </c>
      <c r="B117" s="21" t="s">
        <v>312</v>
      </c>
      <c r="C117" s="22">
        <v>12</v>
      </c>
      <c r="D117" s="1" t="s">
        <v>57</v>
      </c>
      <c r="E117" s="23">
        <v>2520833.3333000001</v>
      </c>
      <c r="F117" s="16">
        <f t="shared" si="5"/>
        <v>30249999.999600001</v>
      </c>
      <c r="G117" s="22">
        <v>12</v>
      </c>
      <c r="H117" s="1" t="s">
        <v>57</v>
      </c>
      <c r="I117" s="23">
        <v>3052500</v>
      </c>
      <c r="J117" s="16">
        <f t="shared" si="6"/>
        <v>36630000</v>
      </c>
      <c r="K117" s="20">
        <f>J117-F117</f>
        <v>6380000.0003999993</v>
      </c>
    </row>
    <row r="118" spans="1:11" x14ac:dyDescent="0.2">
      <c r="A118" s="1" t="s">
        <v>63</v>
      </c>
      <c r="B118" s="21" t="s">
        <v>11</v>
      </c>
      <c r="C118" s="1"/>
      <c r="D118" s="1"/>
      <c r="E118" s="2"/>
      <c r="F118" s="14">
        <f>SUM(F119:F123)</f>
        <v>503000000</v>
      </c>
      <c r="G118" s="24"/>
      <c r="H118" s="24"/>
      <c r="I118" s="14"/>
      <c r="J118" s="14">
        <f>SUM(J119:J123)</f>
        <v>425080000</v>
      </c>
      <c r="K118" s="14">
        <f>SUM(K119:K123)</f>
        <v>-77920000</v>
      </c>
    </row>
    <row r="119" spans="1:11" x14ac:dyDescent="0.2">
      <c r="A119" s="17" t="s">
        <v>243</v>
      </c>
      <c r="B119" s="21" t="s">
        <v>322</v>
      </c>
      <c r="C119" s="22">
        <v>150</v>
      </c>
      <c r="D119" s="1" t="s">
        <v>64</v>
      </c>
      <c r="E119" s="23">
        <v>2600000</v>
      </c>
      <c r="F119" s="16">
        <f t="shared" si="5"/>
        <v>390000000</v>
      </c>
      <c r="G119" s="22">
        <v>150</v>
      </c>
      <c r="H119" s="1" t="s">
        <v>64</v>
      </c>
      <c r="I119" s="23">
        <v>2600000</v>
      </c>
      <c r="J119" s="16">
        <f t="shared" si="6"/>
        <v>390000000</v>
      </c>
      <c r="K119" s="20">
        <f t="shared" ref="K119:K123" si="11">J119-F119</f>
        <v>0</v>
      </c>
    </row>
    <row r="120" spans="1:11" x14ac:dyDescent="0.2">
      <c r="A120" s="17" t="s">
        <v>243</v>
      </c>
      <c r="B120" s="21" t="s">
        <v>323</v>
      </c>
      <c r="C120" s="22">
        <v>5</v>
      </c>
      <c r="D120" s="1" t="s">
        <v>327</v>
      </c>
      <c r="E120" s="23">
        <v>1250000</v>
      </c>
      <c r="F120" s="16">
        <f t="shared" si="5"/>
        <v>6250000</v>
      </c>
      <c r="G120" s="22">
        <v>5</v>
      </c>
      <c r="H120" s="1" t="s">
        <v>327</v>
      </c>
      <c r="I120" s="23">
        <v>1250000</v>
      </c>
      <c r="J120" s="16">
        <f t="shared" si="6"/>
        <v>6250000</v>
      </c>
      <c r="K120" s="20">
        <f t="shared" si="11"/>
        <v>0</v>
      </c>
    </row>
    <row r="121" spans="1:11" x14ac:dyDescent="0.2">
      <c r="A121" s="17" t="s">
        <v>243</v>
      </c>
      <c r="B121" s="21" t="s">
        <v>324</v>
      </c>
      <c r="C121" s="22">
        <v>5</v>
      </c>
      <c r="D121" s="1" t="s">
        <v>327</v>
      </c>
      <c r="E121" s="23">
        <v>3025000</v>
      </c>
      <c r="F121" s="16">
        <f t="shared" si="5"/>
        <v>15125000</v>
      </c>
      <c r="G121" s="22">
        <v>0</v>
      </c>
      <c r="H121" s="1" t="s">
        <v>327</v>
      </c>
      <c r="I121" s="23">
        <v>3025000</v>
      </c>
      <c r="J121" s="16">
        <f t="shared" si="6"/>
        <v>0</v>
      </c>
      <c r="K121" s="20">
        <f t="shared" si="11"/>
        <v>-15125000</v>
      </c>
    </row>
    <row r="122" spans="1:11" x14ac:dyDescent="0.2">
      <c r="A122" s="17" t="s">
        <v>243</v>
      </c>
      <c r="B122" s="21" t="s">
        <v>325</v>
      </c>
      <c r="C122" s="22">
        <v>5</v>
      </c>
      <c r="D122" s="1" t="s">
        <v>327</v>
      </c>
      <c r="E122" s="23">
        <v>10505000</v>
      </c>
      <c r="F122" s="16">
        <f t="shared" si="5"/>
        <v>52525000</v>
      </c>
      <c r="G122" s="22">
        <v>2</v>
      </c>
      <c r="H122" s="1" t="s">
        <v>327</v>
      </c>
      <c r="I122" s="23">
        <v>10505000</v>
      </c>
      <c r="J122" s="16">
        <f t="shared" si="6"/>
        <v>21010000</v>
      </c>
      <c r="K122" s="20">
        <f t="shared" si="11"/>
        <v>-31515000</v>
      </c>
    </row>
    <row r="123" spans="1:11" x14ac:dyDescent="0.2">
      <c r="A123" s="17" t="s">
        <v>243</v>
      </c>
      <c r="B123" s="21" t="s">
        <v>326</v>
      </c>
      <c r="C123" s="22">
        <v>5</v>
      </c>
      <c r="D123" s="1" t="s">
        <v>327</v>
      </c>
      <c r="E123" s="23">
        <v>7820000</v>
      </c>
      <c r="F123" s="16">
        <f t="shared" si="5"/>
        <v>39100000</v>
      </c>
      <c r="G123" s="22">
        <v>1</v>
      </c>
      <c r="H123" s="1" t="s">
        <v>327</v>
      </c>
      <c r="I123" s="23">
        <v>7820000</v>
      </c>
      <c r="J123" s="16">
        <f t="shared" si="6"/>
        <v>7820000</v>
      </c>
      <c r="K123" s="20">
        <f t="shared" si="11"/>
        <v>-31280000</v>
      </c>
    </row>
    <row r="124" spans="1:11" ht="22.5" x14ac:dyDescent="0.2">
      <c r="A124" s="1" t="s">
        <v>65</v>
      </c>
      <c r="B124" s="13" t="s">
        <v>12</v>
      </c>
      <c r="C124" s="1"/>
      <c r="D124" s="1"/>
      <c r="E124" s="2"/>
      <c r="F124" s="14">
        <f>SUM(F125)</f>
        <v>50000000</v>
      </c>
      <c r="G124" s="24"/>
      <c r="H124" s="24"/>
      <c r="I124" s="14"/>
      <c r="J124" s="14">
        <f t="shared" ref="J124" si="12">SUM(J125)</f>
        <v>50000000</v>
      </c>
      <c r="K124" s="14">
        <f>SUM(K125)</f>
        <v>0</v>
      </c>
    </row>
    <row r="125" spans="1:11" x14ac:dyDescent="0.2">
      <c r="A125" s="17" t="s">
        <v>243</v>
      </c>
      <c r="B125" s="21" t="s">
        <v>328</v>
      </c>
      <c r="C125" s="22">
        <v>1</v>
      </c>
      <c r="D125" s="1" t="s">
        <v>19</v>
      </c>
      <c r="E125" s="23">
        <v>50000000</v>
      </c>
      <c r="F125" s="16">
        <f>E125*C125</f>
        <v>50000000</v>
      </c>
      <c r="G125" s="22">
        <v>1</v>
      </c>
      <c r="H125" s="1" t="s">
        <v>19</v>
      </c>
      <c r="I125" s="23">
        <v>50000000</v>
      </c>
      <c r="J125" s="16">
        <f t="shared" si="6"/>
        <v>50000000</v>
      </c>
      <c r="K125" s="20">
        <f>J125-F125</f>
        <v>0</v>
      </c>
    </row>
    <row r="126" spans="1:11" ht="22.5" x14ac:dyDescent="0.2">
      <c r="A126" s="1" t="s">
        <v>66</v>
      </c>
      <c r="B126" s="13" t="s">
        <v>13</v>
      </c>
      <c r="C126" s="1"/>
      <c r="D126" s="1"/>
      <c r="E126" s="2"/>
      <c r="F126" s="14">
        <f>SUM(F127:F175)</f>
        <v>30230000</v>
      </c>
      <c r="G126" s="24"/>
      <c r="H126" s="24"/>
      <c r="I126" s="14"/>
      <c r="J126" s="14">
        <f t="shared" ref="J126" si="13">SUM(J127:J175)</f>
        <v>30230000</v>
      </c>
      <c r="K126" s="14">
        <f>SUM(K127:K175)</f>
        <v>0</v>
      </c>
    </row>
    <row r="127" spans="1:11" x14ac:dyDescent="0.2">
      <c r="A127" s="17" t="s">
        <v>243</v>
      </c>
      <c r="B127" s="21" t="s">
        <v>144</v>
      </c>
      <c r="C127" s="22">
        <v>2</v>
      </c>
      <c r="D127" s="1" t="s">
        <v>51</v>
      </c>
      <c r="E127" s="23">
        <v>1300000</v>
      </c>
      <c r="F127" s="16">
        <f t="shared" si="5"/>
        <v>2600000</v>
      </c>
      <c r="G127" s="22">
        <v>2</v>
      </c>
      <c r="H127" s="1" t="s">
        <v>51</v>
      </c>
      <c r="I127" s="23">
        <v>1300000</v>
      </c>
      <c r="J127" s="16">
        <f t="shared" si="6"/>
        <v>2600000</v>
      </c>
      <c r="K127" s="20">
        <f>J127-F127</f>
        <v>0</v>
      </c>
    </row>
    <row r="128" spans="1:11" x14ac:dyDescent="0.2">
      <c r="A128" s="17" t="s">
        <v>243</v>
      </c>
      <c r="B128" s="21" t="s">
        <v>145</v>
      </c>
      <c r="C128" s="22">
        <v>2</v>
      </c>
      <c r="D128" s="1" t="s">
        <v>22</v>
      </c>
      <c r="E128" s="23">
        <v>75000</v>
      </c>
      <c r="F128" s="16">
        <f t="shared" si="5"/>
        <v>150000</v>
      </c>
      <c r="G128" s="22">
        <v>2</v>
      </c>
      <c r="H128" s="1" t="s">
        <v>22</v>
      </c>
      <c r="I128" s="23">
        <v>75000</v>
      </c>
      <c r="J128" s="16">
        <f t="shared" si="6"/>
        <v>150000</v>
      </c>
      <c r="K128" s="20">
        <f t="shared" ref="K128:K175" si="14">J128-F128</f>
        <v>0</v>
      </c>
    </row>
    <row r="129" spans="1:11" x14ac:dyDescent="0.2">
      <c r="A129" s="17" t="s">
        <v>243</v>
      </c>
      <c r="B129" s="21" t="s">
        <v>146</v>
      </c>
      <c r="C129" s="22">
        <v>1</v>
      </c>
      <c r="D129" s="1" t="s">
        <v>51</v>
      </c>
      <c r="E129" s="23">
        <v>750000</v>
      </c>
      <c r="F129" s="16">
        <f t="shared" si="5"/>
        <v>750000</v>
      </c>
      <c r="G129" s="22">
        <v>1</v>
      </c>
      <c r="H129" s="1" t="s">
        <v>51</v>
      </c>
      <c r="I129" s="23">
        <v>750000</v>
      </c>
      <c r="J129" s="16">
        <f t="shared" si="6"/>
        <v>750000</v>
      </c>
      <c r="K129" s="20">
        <f t="shared" si="14"/>
        <v>0</v>
      </c>
    </row>
    <row r="130" spans="1:11" x14ac:dyDescent="0.2">
      <c r="A130" s="17" t="s">
        <v>243</v>
      </c>
      <c r="B130" s="21" t="s">
        <v>147</v>
      </c>
      <c r="C130" s="22">
        <v>4</v>
      </c>
      <c r="D130" s="1" t="s">
        <v>51</v>
      </c>
      <c r="E130" s="23">
        <v>250000</v>
      </c>
      <c r="F130" s="16">
        <f t="shared" si="5"/>
        <v>1000000</v>
      </c>
      <c r="G130" s="22">
        <v>4</v>
      </c>
      <c r="H130" s="1" t="s">
        <v>51</v>
      </c>
      <c r="I130" s="23">
        <v>250000</v>
      </c>
      <c r="J130" s="16">
        <f t="shared" si="6"/>
        <v>1000000</v>
      </c>
      <c r="K130" s="20">
        <f t="shared" si="14"/>
        <v>0</v>
      </c>
    </row>
    <row r="131" spans="1:11" x14ac:dyDescent="0.2">
      <c r="A131" s="17" t="s">
        <v>243</v>
      </c>
      <c r="B131" s="21" t="s">
        <v>147</v>
      </c>
      <c r="C131" s="22">
        <v>4</v>
      </c>
      <c r="D131" s="1" t="s">
        <v>51</v>
      </c>
      <c r="E131" s="23">
        <v>800000</v>
      </c>
      <c r="F131" s="16">
        <f t="shared" si="5"/>
        <v>3200000</v>
      </c>
      <c r="G131" s="22">
        <v>4</v>
      </c>
      <c r="H131" s="1" t="s">
        <v>51</v>
      </c>
      <c r="I131" s="23">
        <v>800000</v>
      </c>
      <c r="J131" s="16">
        <f t="shared" si="6"/>
        <v>3200000</v>
      </c>
      <c r="K131" s="20">
        <f t="shared" si="14"/>
        <v>0</v>
      </c>
    </row>
    <row r="132" spans="1:11" x14ac:dyDescent="0.2">
      <c r="A132" s="17" t="s">
        <v>243</v>
      </c>
      <c r="B132" s="21" t="s">
        <v>148</v>
      </c>
      <c r="C132" s="22">
        <v>2</v>
      </c>
      <c r="D132" s="1" t="s">
        <v>51</v>
      </c>
      <c r="E132" s="23">
        <v>25000</v>
      </c>
      <c r="F132" s="16">
        <f t="shared" si="5"/>
        <v>50000</v>
      </c>
      <c r="G132" s="22">
        <v>2</v>
      </c>
      <c r="H132" s="1" t="s">
        <v>51</v>
      </c>
      <c r="I132" s="23">
        <v>25000</v>
      </c>
      <c r="J132" s="16">
        <f t="shared" si="6"/>
        <v>50000</v>
      </c>
      <c r="K132" s="20">
        <f t="shared" si="14"/>
        <v>0</v>
      </c>
    </row>
    <row r="133" spans="1:11" x14ac:dyDescent="0.2">
      <c r="A133" s="17" t="s">
        <v>243</v>
      </c>
      <c r="B133" s="21" t="s">
        <v>149</v>
      </c>
      <c r="C133" s="22">
        <v>1</v>
      </c>
      <c r="D133" s="1" t="s">
        <v>51</v>
      </c>
      <c r="E133" s="23">
        <v>150000</v>
      </c>
      <c r="F133" s="16">
        <f t="shared" si="5"/>
        <v>150000</v>
      </c>
      <c r="G133" s="22">
        <v>1</v>
      </c>
      <c r="H133" s="1" t="s">
        <v>51</v>
      </c>
      <c r="I133" s="23">
        <v>150000</v>
      </c>
      <c r="J133" s="16">
        <f t="shared" si="6"/>
        <v>150000</v>
      </c>
      <c r="K133" s="20">
        <f t="shared" si="14"/>
        <v>0</v>
      </c>
    </row>
    <row r="134" spans="1:11" x14ac:dyDescent="0.2">
      <c r="A134" s="17" t="s">
        <v>243</v>
      </c>
      <c r="B134" s="21" t="s">
        <v>150</v>
      </c>
      <c r="C134" s="22">
        <v>3</v>
      </c>
      <c r="D134" s="1" t="s">
        <v>51</v>
      </c>
      <c r="E134" s="23">
        <v>100000</v>
      </c>
      <c r="F134" s="16">
        <f t="shared" si="5"/>
        <v>300000</v>
      </c>
      <c r="G134" s="22">
        <v>3</v>
      </c>
      <c r="H134" s="1" t="s">
        <v>51</v>
      </c>
      <c r="I134" s="23">
        <v>100000</v>
      </c>
      <c r="J134" s="16">
        <f t="shared" si="6"/>
        <v>300000</v>
      </c>
      <c r="K134" s="20">
        <f t="shared" si="14"/>
        <v>0</v>
      </c>
    </row>
    <row r="135" spans="1:11" x14ac:dyDescent="0.2">
      <c r="A135" s="17" t="s">
        <v>243</v>
      </c>
      <c r="B135" s="21" t="s">
        <v>151</v>
      </c>
      <c r="C135" s="22">
        <v>1</v>
      </c>
      <c r="D135" s="1" t="s">
        <v>51</v>
      </c>
      <c r="E135" s="23">
        <v>150000</v>
      </c>
      <c r="F135" s="16">
        <f t="shared" si="5"/>
        <v>150000</v>
      </c>
      <c r="G135" s="22">
        <v>1</v>
      </c>
      <c r="H135" s="1" t="s">
        <v>51</v>
      </c>
      <c r="I135" s="23">
        <v>150000</v>
      </c>
      <c r="J135" s="16">
        <f t="shared" si="6"/>
        <v>150000</v>
      </c>
      <c r="K135" s="20">
        <f t="shared" si="14"/>
        <v>0</v>
      </c>
    </row>
    <row r="136" spans="1:11" x14ac:dyDescent="0.2">
      <c r="A136" s="17" t="s">
        <v>243</v>
      </c>
      <c r="B136" s="21" t="s">
        <v>152</v>
      </c>
      <c r="C136" s="22">
        <v>5</v>
      </c>
      <c r="D136" s="1" t="s">
        <v>67</v>
      </c>
      <c r="E136" s="23">
        <v>50000</v>
      </c>
      <c r="F136" s="16">
        <f t="shared" si="5"/>
        <v>250000</v>
      </c>
      <c r="G136" s="22">
        <v>5</v>
      </c>
      <c r="H136" s="1" t="s">
        <v>67</v>
      </c>
      <c r="I136" s="23">
        <v>50000</v>
      </c>
      <c r="J136" s="16">
        <f t="shared" si="6"/>
        <v>250000</v>
      </c>
      <c r="K136" s="20">
        <f t="shared" si="14"/>
        <v>0</v>
      </c>
    </row>
    <row r="137" spans="1:11" x14ac:dyDescent="0.2">
      <c r="A137" s="17" t="s">
        <v>243</v>
      </c>
      <c r="B137" s="21" t="s">
        <v>153</v>
      </c>
      <c r="C137" s="22">
        <v>1</v>
      </c>
      <c r="D137" s="1" t="s">
        <v>51</v>
      </c>
      <c r="E137" s="23">
        <v>25000</v>
      </c>
      <c r="F137" s="16">
        <f t="shared" si="5"/>
        <v>25000</v>
      </c>
      <c r="G137" s="22">
        <v>1</v>
      </c>
      <c r="H137" s="1" t="s">
        <v>51</v>
      </c>
      <c r="I137" s="23">
        <v>25000</v>
      </c>
      <c r="J137" s="16">
        <f t="shared" si="6"/>
        <v>25000</v>
      </c>
      <c r="K137" s="20">
        <f t="shared" si="14"/>
        <v>0</v>
      </c>
    </row>
    <row r="138" spans="1:11" x14ac:dyDescent="0.2">
      <c r="A138" s="17" t="s">
        <v>243</v>
      </c>
      <c r="B138" s="21" t="s">
        <v>154</v>
      </c>
      <c r="C138" s="22">
        <v>3</v>
      </c>
      <c r="D138" s="1" t="s">
        <v>51</v>
      </c>
      <c r="E138" s="23">
        <v>30000</v>
      </c>
      <c r="F138" s="16">
        <f t="shared" si="5"/>
        <v>90000</v>
      </c>
      <c r="G138" s="22">
        <v>3</v>
      </c>
      <c r="H138" s="1" t="s">
        <v>51</v>
      </c>
      <c r="I138" s="23">
        <v>30000</v>
      </c>
      <c r="J138" s="16">
        <f t="shared" si="6"/>
        <v>90000</v>
      </c>
      <c r="K138" s="20">
        <f t="shared" si="14"/>
        <v>0</v>
      </c>
    </row>
    <row r="139" spans="1:11" x14ac:dyDescent="0.2">
      <c r="A139" s="17" t="s">
        <v>243</v>
      </c>
      <c r="B139" s="21" t="s">
        <v>155</v>
      </c>
      <c r="C139" s="22">
        <v>1</v>
      </c>
      <c r="D139" s="1" t="s">
        <v>51</v>
      </c>
      <c r="E139" s="23">
        <v>400000</v>
      </c>
      <c r="F139" s="16">
        <f t="shared" si="5"/>
        <v>400000</v>
      </c>
      <c r="G139" s="22">
        <v>1</v>
      </c>
      <c r="H139" s="1" t="s">
        <v>51</v>
      </c>
      <c r="I139" s="23">
        <v>400000</v>
      </c>
      <c r="J139" s="16">
        <f t="shared" si="6"/>
        <v>400000</v>
      </c>
      <c r="K139" s="20">
        <f t="shared" si="14"/>
        <v>0</v>
      </c>
    </row>
    <row r="140" spans="1:11" x14ac:dyDescent="0.2">
      <c r="A140" s="17" t="s">
        <v>243</v>
      </c>
      <c r="B140" s="21" t="s">
        <v>156</v>
      </c>
      <c r="C140" s="22">
        <v>1</v>
      </c>
      <c r="D140" s="1" t="s">
        <v>51</v>
      </c>
      <c r="E140" s="23">
        <v>150000</v>
      </c>
      <c r="F140" s="16">
        <f t="shared" si="5"/>
        <v>150000</v>
      </c>
      <c r="G140" s="22">
        <v>1</v>
      </c>
      <c r="H140" s="1" t="s">
        <v>51</v>
      </c>
      <c r="I140" s="23">
        <v>150000</v>
      </c>
      <c r="J140" s="16">
        <f t="shared" si="6"/>
        <v>150000</v>
      </c>
      <c r="K140" s="20">
        <f t="shared" si="14"/>
        <v>0</v>
      </c>
    </row>
    <row r="141" spans="1:11" x14ac:dyDescent="0.2">
      <c r="A141" s="17" t="s">
        <v>243</v>
      </c>
      <c r="B141" s="21" t="s">
        <v>157</v>
      </c>
      <c r="C141" s="22">
        <v>1</v>
      </c>
      <c r="D141" s="1" t="s">
        <v>51</v>
      </c>
      <c r="E141" s="23">
        <v>275000</v>
      </c>
      <c r="F141" s="16">
        <f t="shared" si="5"/>
        <v>275000</v>
      </c>
      <c r="G141" s="22">
        <v>1</v>
      </c>
      <c r="H141" s="1" t="s">
        <v>51</v>
      </c>
      <c r="I141" s="23">
        <v>275000</v>
      </c>
      <c r="J141" s="16">
        <f t="shared" si="6"/>
        <v>275000</v>
      </c>
      <c r="K141" s="20">
        <f t="shared" si="14"/>
        <v>0</v>
      </c>
    </row>
    <row r="142" spans="1:11" x14ac:dyDescent="0.2">
      <c r="A142" s="17" t="s">
        <v>243</v>
      </c>
      <c r="B142" s="21" t="s">
        <v>158</v>
      </c>
      <c r="C142" s="22">
        <v>1</v>
      </c>
      <c r="D142" s="1" t="s">
        <v>51</v>
      </c>
      <c r="E142" s="23">
        <v>75000</v>
      </c>
      <c r="F142" s="16">
        <f t="shared" si="5"/>
        <v>75000</v>
      </c>
      <c r="G142" s="22">
        <v>1</v>
      </c>
      <c r="H142" s="1" t="s">
        <v>51</v>
      </c>
      <c r="I142" s="23">
        <v>75000</v>
      </c>
      <c r="J142" s="16">
        <f t="shared" si="6"/>
        <v>75000</v>
      </c>
      <c r="K142" s="20">
        <f t="shared" si="14"/>
        <v>0</v>
      </c>
    </row>
    <row r="143" spans="1:11" x14ac:dyDescent="0.2">
      <c r="A143" s="17" t="s">
        <v>243</v>
      </c>
      <c r="B143" s="21" t="s">
        <v>159</v>
      </c>
      <c r="C143" s="22">
        <v>1</v>
      </c>
      <c r="D143" s="1" t="s">
        <v>51</v>
      </c>
      <c r="E143" s="23">
        <v>275000</v>
      </c>
      <c r="F143" s="16">
        <f t="shared" si="5"/>
        <v>275000</v>
      </c>
      <c r="G143" s="22">
        <v>1</v>
      </c>
      <c r="H143" s="1" t="s">
        <v>51</v>
      </c>
      <c r="I143" s="23">
        <v>275000</v>
      </c>
      <c r="J143" s="16">
        <f t="shared" si="6"/>
        <v>275000</v>
      </c>
      <c r="K143" s="20">
        <f t="shared" si="14"/>
        <v>0</v>
      </c>
    </row>
    <row r="144" spans="1:11" x14ac:dyDescent="0.2">
      <c r="A144" s="17" t="s">
        <v>243</v>
      </c>
      <c r="B144" s="21" t="s">
        <v>160</v>
      </c>
      <c r="C144" s="22">
        <v>20</v>
      </c>
      <c r="D144" s="1" t="s">
        <v>51</v>
      </c>
      <c r="E144" s="23">
        <v>25000</v>
      </c>
      <c r="F144" s="16">
        <f t="shared" si="5"/>
        <v>500000</v>
      </c>
      <c r="G144" s="22">
        <v>20</v>
      </c>
      <c r="H144" s="1" t="s">
        <v>51</v>
      </c>
      <c r="I144" s="23">
        <v>25000</v>
      </c>
      <c r="J144" s="16">
        <f t="shared" si="6"/>
        <v>500000</v>
      </c>
      <c r="K144" s="20">
        <f t="shared" si="14"/>
        <v>0</v>
      </c>
    </row>
    <row r="145" spans="1:11" x14ac:dyDescent="0.2">
      <c r="A145" s="17" t="s">
        <v>243</v>
      </c>
      <c r="B145" s="21" t="s">
        <v>161</v>
      </c>
      <c r="C145" s="22">
        <v>10</v>
      </c>
      <c r="D145" s="1" t="s">
        <v>51</v>
      </c>
      <c r="E145" s="23">
        <v>50000</v>
      </c>
      <c r="F145" s="16">
        <f t="shared" si="5"/>
        <v>500000</v>
      </c>
      <c r="G145" s="22">
        <v>10</v>
      </c>
      <c r="H145" s="1" t="s">
        <v>51</v>
      </c>
      <c r="I145" s="23">
        <v>50000</v>
      </c>
      <c r="J145" s="16">
        <f t="shared" si="6"/>
        <v>500000</v>
      </c>
      <c r="K145" s="20">
        <f t="shared" si="14"/>
        <v>0</v>
      </c>
    </row>
    <row r="146" spans="1:11" x14ac:dyDescent="0.2">
      <c r="A146" s="17" t="s">
        <v>243</v>
      </c>
      <c r="B146" s="21" t="s">
        <v>162</v>
      </c>
      <c r="C146" s="22">
        <v>1</v>
      </c>
      <c r="D146" s="1" t="s">
        <v>51</v>
      </c>
      <c r="E146" s="23">
        <v>120000</v>
      </c>
      <c r="F146" s="16">
        <f t="shared" si="5"/>
        <v>120000</v>
      </c>
      <c r="G146" s="22">
        <v>1</v>
      </c>
      <c r="H146" s="1" t="s">
        <v>51</v>
      </c>
      <c r="I146" s="23">
        <v>120000</v>
      </c>
      <c r="J146" s="16">
        <f t="shared" si="6"/>
        <v>120000</v>
      </c>
      <c r="K146" s="20">
        <f t="shared" si="14"/>
        <v>0</v>
      </c>
    </row>
    <row r="147" spans="1:11" x14ac:dyDescent="0.2">
      <c r="A147" s="17" t="s">
        <v>243</v>
      </c>
      <c r="B147" s="21" t="s">
        <v>163</v>
      </c>
      <c r="C147" s="22">
        <v>1</v>
      </c>
      <c r="D147" s="1" t="s">
        <v>51</v>
      </c>
      <c r="E147" s="23">
        <v>400000</v>
      </c>
      <c r="F147" s="16">
        <f t="shared" si="5"/>
        <v>400000</v>
      </c>
      <c r="G147" s="22">
        <v>1</v>
      </c>
      <c r="H147" s="1" t="s">
        <v>51</v>
      </c>
      <c r="I147" s="23">
        <v>400000</v>
      </c>
      <c r="J147" s="16">
        <f t="shared" si="6"/>
        <v>400000</v>
      </c>
      <c r="K147" s="20">
        <f t="shared" si="14"/>
        <v>0</v>
      </c>
    </row>
    <row r="148" spans="1:11" x14ac:dyDescent="0.2">
      <c r="A148" s="17" t="s">
        <v>243</v>
      </c>
      <c r="B148" s="21" t="s">
        <v>164</v>
      </c>
      <c r="C148" s="22">
        <v>2</v>
      </c>
      <c r="D148" s="1" t="s">
        <v>51</v>
      </c>
      <c r="E148" s="23">
        <v>25000</v>
      </c>
      <c r="F148" s="16">
        <f t="shared" si="5"/>
        <v>50000</v>
      </c>
      <c r="G148" s="22">
        <v>2</v>
      </c>
      <c r="H148" s="1" t="s">
        <v>51</v>
      </c>
      <c r="I148" s="23">
        <v>25000</v>
      </c>
      <c r="J148" s="16">
        <f t="shared" si="6"/>
        <v>50000</v>
      </c>
      <c r="K148" s="20">
        <f t="shared" si="14"/>
        <v>0</v>
      </c>
    </row>
    <row r="149" spans="1:11" x14ac:dyDescent="0.2">
      <c r="A149" s="17" t="s">
        <v>243</v>
      </c>
      <c r="B149" s="21" t="s">
        <v>165</v>
      </c>
      <c r="C149" s="22">
        <v>3</v>
      </c>
      <c r="D149" s="1" t="s">
        <v>67</v>
      </c>
      <c r="E149" s="23">
        <v>250000</v>
      </c>
      <c r="F149" s="16">
        <f t="shared" si="5"/>
        <v>750000</v>
      </c>
      <c r="G149" s="22">
        <v>3</v>
      </c>
      <c r="H149" s="1" t="s">
        <v>67</v>
      </c>
      <c r="I149" s="23">
        <v>250000</v>
      </c>
      <c r="J149" s="16">
        <f t="shared" si="6"/>
        <v>750000</v>
      </c>
      <c r="K149" s="20">
        <f t="shared" si="14"/>
        <v>0</v>
      </c>
    </row>
    <row r="150" spans="1:11" x14ac:dyDescent="0.2">
      <c r="A150" s="17" t="s">
        <v>243</v>
      </c>
      <c r="B150" s="21" t="s">
        <v>166</v>
      </c>
      <c r="C150" s="22">
        <v>10</v>
      </c>
      <c r="D150" s="1" t="s">
        <v>67</v>
      </c>
      <c r="E150" s="23">
        <v>15000</v>
      </c>
      <c r="F150" s="16">
        <f t="shared" si="5"/>
        <v>150000</v>
      </c>
      <c r="G150" s="22">
        <v>10</v>
      </c>
      <c r="H150" s="1" t="s">
        <v>67</v>
      </c>
      <c r="I150" s="23">
        <v>15000</v>
      </c>
      <c r="J150" s="16">
        <f t="shared" si="6"/>
        <v>150000</v>
      </c>
      <c r="K150" s="20">
        <f t="shared" si="14"/>
        <v>0</v>
      </c>
    </row>
    <row r="151" spans="1:11" x14ac:dyDescent="0.2">
      <c r="A151" s="17" t="s">
        <v>243</v>
      </c>
      <c r="B151" s="21" t="s">
        <v>167</v>
      </c>
      <c r="C151" s="22">
        <v>4</v>
      </c>
      <c r="D151" s="1" t="s">
        <v>19</v>
      </c>
      <c r="E151" s="23">
        <v>15000</v>
      </c>
      <c r="F151" s="16">
        <f t="shared" si="5"/>
        <v>60000</v>
      </c>
      <c r="G151" s="22">
        <v>4</v>
      </c>
      <c r="H151" s="1" t="s">
        <v>19</v>
      </c>
      <c r="I151" s="23">
        <v>15000</v>
      </c>
      <c r="J151" s="16">
        <f t="shared" si="6"/>
        <v>60000</v>
      </c>
      <c r="K151" s="20">
        <f t="shared" si="14"/>
        <v>0</v>
      </c>
    </row>
    <row r="152" spans="1:11" x14ac:dyDescent="0.2">
      <c r="A152" s="17" t="s">
        <v>243</v>
      </c>
      <c r="B152" s="21" t="s">
        <v>168</v>
      </c>
      <c r="C152" s="22">
        <v>1</v>
      </c>
      <c r="D152" s="1" t="s">
        <v>19</v>
      </c>
      <c r="E152" s="23">
        <v>500000</v>
      </c>
      <c r="F152" s="16">
        <f t="shared" si="5"/>
        <v>500000</v>
      </c>
      <c r="G152" s="22">
        <v>1</v>
      </c>
      <c r="H152" s="1" t="s">
        <v>19</v>
      </c>
      <c r="I152" s="23">
        <v>500000</v>
      </c>
      <c r="J152" s="16">
        <f t="shared" si="6"/>
        <v>500000</v>
      </c>
      <c r="K152" s="20">
        <f t="shared" si="14"/>
        <v>0</v>
      </c>
    </row>
    <row r="153" spans="1:11" x14ac:dyDescent="0.2">
      <c r="A153" s="17" t="s">
        <v>243</v>
      </c>
      <c r="B153" s="21" t="s">
        <v>169</v>
      </c>
      <c r="C153" s="22">
        <v>1</v>
      </c>
      <c r="D153" s="1" t="s">
        <v>19</v>
      </c>
      <c r="E153" s="23">
        <v>6000000</v>
      </c>
      <c r="F153" s="16">
        <f t="shared" si="5"/>
        <v>6000000</v>
      </c>
      <c r="G153" s="22">
        <v>1</v>
      </c>
      <c r="H153" s="1" t="s">
        <v>19</v>
      </c>
      <c r="I153" s="23">
        <v>6000000</v>
      </c>
      <c r="J153" s="16">
        <f t="shared" si="6"/>
        <v>6000000</v>
      </c>
      <c r="K153" s="20">
        <f t="shared" si="14"/>
        <v>0</v>
      </c>
    </row>
    <row r="154" spans="1:11" x14ac:dyDescent="0.2">
      <c r="A154" s="17" t="s">
        <v>243</v>
      </c>
      <c r="B154" s="21" t="s">
        <v>170</v>
      </c>
      <c r="C154" s="22">
        <v>1</v>
      </c>
      <c r="D154" s="1" t="s">
        <v>19</v>
      </c>
      <c r="E154" s="23">
        <v>1000000</v>
      </c>
      <c r="F154" s="16">
        <f t="shared" ref="F154:F217" si="15">E154*C154</f>
        <v>1000000</v>
      </c>
      <c r="G154" s="22">
        <v>1</v>
      </c>
      <c r="H154" s="1" t="s">
        <v>19</v>
      </c>
      <c r="I154" s="23">
        <v>1000000</v>
      </c>
      <c r="J154" s="16">
        <f t="shared" ref="J154:J217" si="16">I154*G154</f>
        <v>1000000</v>
      </c>
      <c r="K154" s="20">
        <f t="shared" si="14"/>
        <v>0</v>
      </c>
    </row>
    <row r="155" spans="1:11" x14ac:dyDescent="0.2">
      <c r="A155" s="17" t="s">
        <v>243</v>
      </c>
      <c r="B155" s="21" t="s">
        <v>171</v>
      </c>
      <c r="C155" s="22">
        <v>1</v>
      </c>
      <c r="D155" s="1" t="s">
        <v>19</v>
      </c>
      <c r="E155" s="23">
        <v>500000</v>
      </c>
      <c r="F155" s="16">
        <f t="shared" si="15"/>
        <v>500000</v>
      </c>
      <c r="G155" s="22">
        <v>1</v>
      </c>
      <c r="H155" s="1" t="s">
        <v>19</v>
      </c>
      <c r="I155" s="23">
        <v>500000</v>
      </c>
      <c r="J155" s="16">
        <f t="shared" si="16"/>
        <v>500000</v>
      </c>
      <c r="K155" s="20">
        <f t="shared" si="14"/>
        <v>0</v>
      </c>
    </row>
    <row r="156" spans="1:11" x14ac:dyDescent="0.2">
      <c r="A156" s="17" t="s">
        <v>243</v>
      </c>
      <c r="B156" s="21" t="s">
        <v>172</v>
      </c>
      <c r="C156" s="22">
        <v>5</v>
      </c>
      <c r="D156" s="1" t="s">
        <v>67</v>
      </c>
      <c r="E156" s="23">
        <v>15000</v>
      </c>
      <c r="F156" s="16">
        <f t="shared" si="15"/>
        <v>75000</v>
      </c>
      <c r="G156" s="22">
        <v>5</v>
      </c>
      <c r="H156" s="1" t="s">
        <v>67</v>
      </c>
      <c r="I156" s="23">
        <v>15000</v>
      </c>
      <c r="J156" s="16">
        <f t="shared" si="16"/>
        <v>75000</v>
      </c>
      <c r="K156" s="20">
        <f t="shared" si="14"/>
        <v>0</v>
      </c>
    </row>
    <row r="157" spans="1:11" x14ac:dyDescent="0.2">
      <c r="A157" s="17" t="s">
        <v>243</v>
      </c>
      <c r="B157" s="21" t="s">
        <v>173</v>
      </c>
      <c r="C157" s="22">
        <v>1</v>
      </c>
      <c r="D157" s="1" t="s">
        <v>51</v>
      </c>
      <c r="E157" s="23">
        <v>200000</v>
      </c>
      <c r="F157" s="16">
        <f t="shared" si="15"/>
        <v>200000</v>
      </c>
      <c r="G157" s="22">
        <v>1</v>
      </c>
      <c r="H157" s="1" t="s">
        <v>51</v>
      </c>
      <c r="I157" s="23">
        <v>200000</v>
      </c>
      <c r="J157" s="16">
        <f t="shared" si="16"/>
        <v>200000</v>
      </c>
      <c r="K157" s="20">
        <f t="shared" si="14"/>
        <v>0</v>
      </c>
    </row>
    <row r="158" spans="1:11" x14ac:dyDescent="0.2">
      <c r="A158" s="17" t="s">
        <v>243</v>
      </c>
      <c r="B158" s="21" t="s">
        <v>174</v>
      </c>
      <c r="C158" s="22">
        <v>1</v>
      </c>
      <c r="D158" s="1" t="s">
        <v>51</v>
      </c>
      <c r="E158" s="23">
        <v>1000000</v>
      </c>
      <c r="F158" s="16">
        <f t="shared" si="15"/>
        <v>1000000</v>
      </c>
      <c r="G158" s="22">
        <v>1</v>
      </c>
      <c r="H158" s="1" t="s">
        <v>51</v>
      </c>
      <c r="I158" s="23">
        <v>1000000</v>
      </c>
      <c r="J158" s="16">
        <f t="shared" si="16"/>
        <v>1000000</v>
      </c>
      <c r="K158" s="20">
        <f t="shared" si="14"/>
        <v>0</v>
      </c>
    </row>
    <row r="159" spans="1:11" x14ac:dyDescent="0.2">
      <c r="A159" s="17" t="s">
        <v>243</v>
      </c>
      <c r="B159" s="21" t="s">
        <v>175</v>
      </c>
      <c r="C159" s="22">
        <v>1</v>
      </c>
      <c r="D159" s="1" t="s">
        <v>51</v>
      </c>
      <c r="E159" s="23">
        <v>400000</v>
      </c>
      <c r="F159" s="16">
        <f t="shared" si="15"/>
        <v>400000</v>
      </c>
      <c r="G159" s="22">
        <v>1</v>
      </c>
      <c r="H159" s="1" t="s">
        <v>51</v>
      </c>
      <c r="I159" s="23">
        <v>400000</v>
      </c>
      <c r="J159" s="16">
        <f t="shared" si="16"/>
        <v>400000</v>
      </c>
      <c r="K159" s="20">
        <f t="shared" si="14"/>
        <v>0</v>
      </c>
    </row>
    <row r="160" spans="1:11" x14ac:dyDescent="0.2">
      <c r="A160" s="17" t="s">
        <v>243</v>
      </c>
      <c r="B160" s="21" t="s">
        <v>176</v>
      </c>
      <c r="C160" s="22">
        <v>2</v>
      </c>
      <c r="D160" s="1" t="s">
        <v>51</v>
      </c>
      <c r="E160" s="23">
        <v>450000</v>
      </c>
      <c r="F160" s="16">
        <f t="shared" si="15"/>
        <v>900000</v>
      </c>
      <c r="G160" s="22">
        <v>2</v>
      </c>
      <c r="H160" s="1" t="s">
        <v>51</v>
      </c>
      <c r="I160" s="23">
        <v>450000</v>
      </c>
      <c r="J160" s="16">
        <f t="shared" si="16"/>
        <v>900000</v>
      </c>
      <c r="K160" s="20">
        <f t="shared" si="14"/>
        <v>0</v>
      </c>
    </row>
    <row r="161" spans="1:11" x14ac:dyDescent="0.2">
      <c r="A161" s="17" t="s">
        <v>243</v>
      </c>
      <c r="B161" s="21" t="s">
        <v>177</v>
      </c>
      <c r="C161" s="22">
        <v>2</v>
      </c>
      <c r="D161" s="1" t="s">
        <v>51</v>
      </c>
      <c r="E161" s="23">
        <v>100000</v>
      </c>
      <c r="F161" s="16">
        <f t="shared" si="15"/>
        <v>200000</v>
      </c>
      <c r="G161" s="22">
        <v>2</v>
      </c>
      <c r="H161" s="1" t="s">
        <v>51</v>
      </c>
      <c r="I161" s="23">
        <v>100000</v>
      </c>
      <c r="J161" s="16">
        <f t="shared" si="16"/>
        <v>200000</v>
      </c>
      <c r="K161" s="20">
        <f t="shared" si="14"/>
        <v>0</v>
      </c>
    </row>
    <row r="162" spans="1:11" x14ac:dyDescent="0.2">
      <c r="A162" s="17" t="s">
        <v>243</v>
      </c>
      <c r="B162" s="21" t="s">
        <v>178</v>
      </c>
      <c r="C162" s="22">
        <v>1</v>
      </c>
      <c r="D162" s="1" t="s">
        <v>51</v>
      </c>
      <c r="E162" s="23">
        <v>125000</v>
      </c>
      <c r="F162" s="16">
        <f t="shared" si="15"/>
        <v>125000</v>
      </c>
      <c r="G162" s="22">
        <v>1</v>
      </c>
      <c r="H162" s="1" t="s">
        <v>51</v>
      </c>
      <c r="I162" s="23">
        <v>125000</v>
      </c>
      <c r="J162" s="16">
        <f t="shared" si="16"/>
        <v>125000</v>
      </c>
      <c r="K162" s="20">
        <f t="shared" si="14"/>
        <v>0</v>
      </c>
    </row>
    <row r="163" spans="1:11" x14ac:dyDescent="0.2">
      <c r="A163" s="17" t="s">
        <v>243</v>
      </c>
      <c r="B163" s="21" t="s">
        <v>179</v>
      </c>
      <c r="C163" s="22">
        <v>1</v>
      </c>
      <c r="D163" s="1" t="s">
        <v>51</v>
      </c>
      <c r="E163" s="23">
        <v>150000</v>
      </c>
      <c r="F163" s="16">
        <f t="shared" si="15"/>
        <v>150000</v>
      </c>
      <c r="G163" s="22">
        <v>1</v>
      </c>
      <c r="H163" s="1" t="s">
        <v>51</v>
      </c>
      <c r="I163" s="23">
        <v>150000</v>
      </c>
      <c r="J163" s="16">
        <f t="shared" si="16"/>
        <v>150000</v>
      </c>
      <c r="K163" s="20">
        <f t="shared" si="14"/>
        <v>0</v>
      </c>
    </row>
    <row r="164" spans="1:11" x14ac:dyDescent="0.2">
      <c r="A164" s="17" t="s">
        <v>243</v>
      </c>
      <c r="B164" s="21" t="s">
        <v>180</v>
      </c>
      <c r="C164" s="22">
        <v>10</v>
      </c>
      <c r="D164" s="1" t="s">
        <v>51</v>
      </c>
      <c r="E164" s="23">
        <v>45000</v>
      </c>
      <c r="F164" s="16">
        <f t="shared" si="15"/>
        <v>450000</v>
      </c>
      <c r="G164" s="22">
        <v>10</v>
      </c>
      <c r="H164" s="1" t="s">
        <v>51</v>
      </c>
      <c r="I164" s="23">
        <v>45000</v>
      </c>
      <c r="J164" s="16">
        <f t="shared" si="16"/>
        <v>450000</v>
      </c>
      <c r="K164" s="20">
        <f t="shared" si="14"/>
        <v>0</v>
      </c>
    </row>
    <row r="165" spans="1:11" x14ac:dyDescent="0.2">
      <c r="A165" s="17" t="s">
        <v>243</v>
      </c>
      <c r="B165" s="21" t="s">
        <v>181</v>
      </c>
      <c r="C165" s="22">
        <v>10</v>
      </c>
      <c r="D165" s="1" t="s">
        <v>51</v>
      </c>
      <c r="E165" s="23">
        <v>45000</v>
      </c>
      <c r="F165" s="16">
        <f t="shared" si="15"/>
        <v>450000</v>
      </c>
      <c r="G165" s="22">
        <v>10</v>
      </c>
      <c r="H165" s="1" t="s">
        <v>51</v>
      </c>
      <c r="I165" s="23">
        <v>45000</v>
      </c>
      <c r="J165" s="16">
        <f t="shared" si="16"/>
        <v>450000</v>
      </c>
      <c r="K165" s="20">
        <f t="shared" si="14"/>
        <v>0</v>
      </c>
    </row>
    <row r="166" spans="1:11" x14ac:dyDescent="0.2">
      <c r="A166" s="17" t="s">
        <v>243</v>
      </c>
      <c r="B166" s="21" t="s">
        <v>182</v>
      </c>
      <c r="C166" s="22">
        <v>2</v>
      </c>
      <c r="D166" s="1" t="s">
        <v>51</v>
      </c>
      <c r="E166" s="23">
        <v>25000</v>
      </c>
      <c r="F166" s="16">
        <f t="shared" si="15"/>
        <v>50000</v>
      </c>
      <c r="G166" s="22">
        <v>2</v>
      </c>
      <c r="H166" s="1" t="s">
        <v>51</v>
      </c>
      <c r="I166" s="23">
        <v>25000</v>
      </c>
      <c r="J166" s="16">
        <f t="shared" si="16"/>
        <v>50000</v>
      </c>
      <c r="K166" s="20">
        <f t="shared" si="14"/>
        <v>0</v>
      </c>
    </row>
    <row r="167" spans="1:11" x14ac:dyDescent="0.2">
      <c r="A167" s="17" t="s">
        <v>243</v>
      </c>
      <c r="B167" s="21" t="s">
        <v>183</v>
      </c>
      <c r="C167" s="22">
        <v>1</v>
      </c>
      <c r="D167" s="1" t="s">
        <v>19</v>
      </c>
      <c r="E167" s="23">
        <v>260000</v>
      </c>
      <c r="F167" s="16">
        <f t="shared" si="15"/>
        <v>260000</v>
      </c>
      <c r="G167" s="22">
        <v>1</v>
      </c>
      <c r="H167" s="1" t="s">
        <v>19</v>
      </c>
      <c r="I167" s="23">
        <v>260000</v>
      </c>
      <c r="J167" s="16">
        <f t="shared" si="16"/>
        <v>260000</v>
      </c>
      <c r="K167" s="20">
        <f t="shared" si="14"/>
        <v>0</v>
      </c>
    </row>
    <row r="168" spans="1:11" x14ac:dyDescent="0.2">
      <c r="A168" s="17" t="s">
        <v>243</v>
      </c>
      <c r="B168" s="21" t="s">
        <v>184</v>
      </c>
      <c r="C168" s="22">
        <v>1</v>
      </c>
      <c r="D168" s="1" t="s">
        <v>19</v>
      </c>
      <c r="E168" s="23">
        <v>4000000</v>
      </c>
      <c r="F168" s="16">
        <f t="shared" si="15"/>
        <v>4000000</v>
      </c>
      <c r="G168" s="22">
        <v>1</v>
      </c>
      <c r="H168" s="1" t="s">
        <v>19</v>
      </c>
      <c r="I168" s="23">
        <v>4000000</v>
      </c>
      <c r="J168" s="16">
        <f t="shared" si="16"/>
        <v>4000000</v>
      </c>
      <c r="K168" s="20">
        <f t="shared" si="14"/>
        <v>0</v>
      </c>
    </row>
    <row r="169" spans="1:11" x14ac:dyDescent="0.2">
      <c r="A169" s="17" t="s">
        <v>243</v>
      </c>
      <c r="B169" s="21" t="s">
        <v>185</v>
      </c>
      <c r="C169" s="22">
        <v>3</v>
      </c>
      <c r="D169" s="1" t="s">
        <v>51</v>
      </c>
      <c r="E169" s="23">
        <v>50000</v>
      </c>
      <c r="F169" s="16">
        <f t="shared" si="15"/>
        <v>150000</v>
      </c>
      <c r="G169" s="22">
        <v>3</v>
      </c>
      <c r="H169" s="1" t="s">
        <v>51</v>
      </c>
      <c r="I169" s="23">
        <v>50000</v>
      </c>
      <c r="J169" s="16">
        <f t="shared" si="16"/>
        <v>150000</v>
      </c>
      <c r="K169" s="20">
        <f t="shared" si="14"/>
        <v>0</v>
      </c>
    </row>
    <row r="170" spans="1:11" x14ac:dyDescent="0.2">
      <c r="A170" s="17" t="s">
        <v>243</v>
      </c>
      <c r="B170" s="21" t="s">
        <v>186</v>
      </c>
      <c r="C170" s="22">
        <v>5</v>
      </c>
      <c r="D170" s="1" t="s">
        <v>51</v>
      </c>
      <c r="E170" s="23">
        <v>10000</v>
      </c>
      <c r="F170" s="16">
        <f t="shared" si="15"/>
        <v>50000</v>
      </c>
      <c r="G170" s="22">
        <v>5</v>
      </c>
      <c r="H170" s="1" t="s">
        <v>51</v>
      </c>
      <c r="I170" s="23">
        <v>10000</v>
      </c>
      <c r="J170" s="16">
        <f t="shared" si="16"/>
        <v>50000</v>
      </c>
      <c r="K170" s="20">
        <f t="shared" si="14"/>
        <v>0</v>
      </c>
    </row>
    <row r="171" spans="1:11" x14ac:dyDescent="0.2">
      <c r="A171" s="17" t="s">
        <v>243</v>
      </c>
      <c r="B171" s="21" t="s">
        <v>187</v>
      </c>
      <c r="C171" s="22">
        <v>2</v>
      </c>
      <c r="D171" s="1" t="s">
        <v>51</v>
      </c>
      <c r="E171" s="23">
        <v>150000</v>
      </c>
      <c r="F171" s="16">
        <f t="shared" si="15"/>
        <v>300000</v>
      </c>
      <c r="G171" s="22">
        <v>2</v>
      </c>
      <c r="H171" s="1" t="s">
        <v>51</v>
      </c>
      <c r="I171" s="23">
        <v>150000</v>
      </c>
      <c r="J171" s="16">
        <f t="shared" si="16"/>
        <v>300000</v>
      </c>
      <c r="K171" s="20">
        <f t="shared" si="14"/>
        <v>0</v>
      </c>
    </row>
    <row r="172" spans="1:11" x14ac:dyDescent="0.2">
      <c r="A172" s="17" t="s">
        <v>243</v>
      </c>
      <c r="B172" s="21" t="s">
        <v>188</v>
      </c>
      <c r="C172" s="22">
        <v>2</v>
      </c>
      <c r="D172" s="1" t="s">
        <v>51</v>
      </c>
      <c r="E172" s="23">
        <v>100000</v>
      </c>
      <c r="F172" s="16">
        <f t="shared" si="15"/>
        <v>200000</v>
      </c>
      <c r="G172" s="22">
        <v>2</v>
      </c>
      <c r="H172" s="1" t="s">
        <v>51</v>
      </c>
      <c r="I172" s="23">
        <v>100000</v>
      </c>
      <c r="J172" s="16">
        <f t="shared" si="16"/>
        <v>200000</v>
      </c>
      <c r="K172" s="20">
        <f t="shared" si="14"/>
        <v>0</v>
      </c>
    </row>
    <row r="173" spans="1:11" x14ac:dyDescent="0.2">
      <c r="A173" s="17" t="s">
        <v>243</v>
      </c>
      <c r="B173" s="21" t="s">
        <v>189</v>
      </c>
      <c r="C173" s="22">
        <v>1</v>
      </c>
      <c r="D173" s="1" t="s">
        <v>19</v>
      </c>
      <c r="E173" s="23">
        <v>500000</v>
      </c>
      <c r="F173" s="16">
        <f t="shared" si="15"/>
        <v>500000</v>
      </c>
      <c r="G173" s="22">
        <v>1</v>
      </c>
      <c r="H173" s="1" t="s">
        <v>19</v>
      </c>
      <c r="I173" s="23">
        <v>500000</v>
      </c>
      <c r="J173" s="16">
        <f t="shared" si="16"/>
        <v>500000</v>
      </c>
      <c r="K173" s="20">
        <f t="shared" si="14"/>
        <v>0</v>
      </c>
    </row>
    <row r="174" spans="1:11" x14ac:dyDescent="0.2">
      <c r="A174" s="17" t="s">
        <v>243</v>
      </c>
      <c r="B174" s="21" t="s">
        <v>190</v>
      </c>
      <c r="C174" s="22">
        <v>2</v>
      </c>
      <c r="D174" s="1" t="s">
        <v>51</v>
      </c>
      <c r="E174" s="23">
        <v>75000</v>
      </c>
      <c r="F174" s="16">
        <f t="shared" si="15"/>
        <v>150000</v>
      </c>
      <c r="G174" s="22">
        <v>2</v>
      </c>
      <c r="H174" s="1" t="s">
        <v>51</v>
      </c>
      <c r="I174" s="23">
        <v>75000</v>
      </c>
      <c r="J174" s="16">
        <f t="shared" si="16"/>
        <v>150000</v>
      </c>
      <c r="K174" s="20">
        <f t="shared" si="14"/>
        <v>0</v>
      </c>
    </row>
    <row r="175" spans="1:11" x14ac:dyDescent="0.2">
      <c r="A175" s="17" t="s">
        <v>243</v>
      </c>
      <c r="B175" s="21" t="s">
        <v>191</v>
      </c>
      <c r="C175" s="22">
        <v>2</v>
      </c>
      <c r="D175" s="1" t="s">
        <v>51</v>
      </c>
      <c r="E175" s="23">
        <v>100000</v>
      </c>
      <c r="F175" s="16">
        <f t="shared" si="15"/>
        <v>200000</v>
      </c>
      <c r="G175" s="22">
        <v>2</v>
      </c>
      <c r="H175" s="1" t="s">
        <v>51</v>
      </c>
      <c r="I175" s="23">
        <v>100000</v>
      </c>
      <c r="J175" s="16">
        <f t="shared" si="16"/>
        <v>200000</v>
      </c>
      <c r="K175" s="20">
        <f t="shared" si="14"/>
        <v>0</v>
      </c>
    </row>
    <row r="176" spans="1:11" ht="22.5" x14ac:dyDescent="0.2">
      <c r="A176" s="1" t="s">
        <v>68</v>
      </c>
      <c r="B176" s="13" t="s">
        <v>78</v>
      </c>
      <c r="C176" s="1"/>
      <c r="D176" s="1"/>
      <c r="E176" s="2"/>
      <c r="F176" s="14">
        <f>SUM(F177:F184)</f>
        <v>3500000</v>
      </c>
      <c r="G176" s="24"/>
      <c r="H176" s="24"/>
      <c r="I176" s="14"/>
      <c r="J176" s="14">
        <f t="shared" ref="J176" si="17">SUM(J177:J184)</f>
        <v>3530000</v>
      </c>
      <c r="K176" s="14">
        <f>SUM(K177:K184)</f>
        <v>30000</v>
      </c>
    </row>
    <row r="177" spans="1:11" x14ac:dyDescent="0.2">
      <c r="A177" s="17" t="s">
        <v>243</v>
      </c>
      <c r="B177" s="21" t="s">
        <v>192</v>
      </c>
      <c r="C177" s="22">
        <v>2</v>
      </c>
      <c r="D177" s="1" t="s">
        <v>51</v>
      </c>
      <c r="E177" s="23">
        <v>150000</v>
      </c>
      <c r="F177" s="16">
        <f t="shared" si="15"/>
        <v>300000</v>
      </c>
      <c r="G177" s="22">
        <v>2</v>
      </c>
      <c r="H177" s="1" t="s">
        <v>51</v>
      </c>
      <c r="I177" s="23">
        <v>150000</v>
      </c>
      <c r="J177" s="16">
        <f t="shared" si="16"/>
        <v>300000</v>
      </c>
      <c r="K177" s="20">
        <f>J177-F177</f>
        <v>0</v>
      </c>
    </row>
    <row r="178" spans="1:11" x14ac:dyDescent="0.2">
      <c r="A178" s="17" t="s">
        <v>243</v>
      </c>
      <c r="B178" s="21" t="s">
        <v>193</v>
      </c>
      <c r="C178" s="22">
        <v>5</v>
      </c>
      <c r="D178" s="1" t="s">
        <v>21</v>
      </c>
      <c r="E178" s="23">
        <v>7500</v>
      </c>
      <c r="F178" s="16">
        <f t="shared" si="15"/>
        <v>37500</v>
      </c>
      <c r="G178" s="22">
        <v>5</v>
      </c>
      <c r="H178" s="1" t="s">
        <v>21</v>
      </c>
      <c r="I178" s="23">
        <v>7500</v>
      </c>
      <c r="J178" s="16">
        <f t="shared" si="16"/>
        <v>37500</v>
      </c>
      <c r="K178" s="20">
        <f t="shared" ref="K178:K184" si="18">J178-F178</f>
        <v>0</v>
      </c>
    </row>
    <row r="179" spans="1:11" x14ac:dyDescent="0.2">
      <c r="A179" s="17" t="s">
        <v>243</v>
      </c>
      <c r="B179" s="21" t="s">
        <v>194</v>
      </c>
      <c r="C179" s="22">
        <v>2</v>
      </c>
      <c r="D179" s="1" t="s">
        <v>51</v>
      </c>
      <c r="E179" s="23">
        <v>50000</v>
      </c>
      <c r="F179" s="16">
        <f t="shared" si="15"/>
        <v>100000</v>
      </c>
      <c r="G179" s="22">
        <v>2</v>
      </c>
      <c r="H179" s="1" t="s">
        <v>51</v>
      </c>
      <c r="I179" s="23">
        <v>50000</v>
      </c>
      <c r="J179" s="16">
        <f t="shared" si="16"/>
        <v>100000</v>
      </c>
      <c r="K179" s="20">
        <f t="shared" si="18"/>
        <v>0</v>
      </c>
    </row>
    <row r="180" spans="1:11" x14ac:dyDescent="0.2">
      <c r="A180" s="17" t="s">
        <v>243</v>
      </c>
      <c r="B180" s="21" t="s">
        <v>195</v>
      </c>
      <c r="C180" s="22">
        <v>2</v>
      </c>
      <c r="D180" s="1" t="s">
        <v>51</v>
      </c>
      <c r="E180" s="23">
        <v>200000</v>
      </c>
      <c r="F180" s="16">
        <f t="shared" si="15"/>
        <v>400000</v>
      </c>
      <c r="G180" s="22">
        <v>2</v>
      </c>
      <c r="H180" s="1" t="s">
        <v>51</v>
      </c>
      <c r="I180" s="23">
        <v>200000</v>
      </c>
      <c r="J180" s="16">
        <f t="shared" si="16"/>
        <v>400000</v>
      </c>
      <c r="K180" s="20">
        <f t="shared" si="18"/>
        <v>0</v>
      </c>
    </row>
    <row r="181" spans="1:11" x14ac:dyDescent="0.2">
      <c r="A181" s="17" t="s">
        <v>243</v>
      </c>
      <c r="B181" s="21" t="s">
        <v>318</v>
      </c>
      <c r="C181" s="22">
        <v>1</v>
      </c>
      <c r="D181" s="1" t="s">
        <v>19</v>
      </c>
      <c r="E181" s="23">
        <v>500000</v>
      </c>
      <c r="F181" s="16">
        <f t="shared" si="15"/>
        <v>500000</v>
      </c>
      <c r="G181" s="22">
        <v>1</v>
      </c>
      <c r="H181" s="1" t="s">
        <v>19</v>
      </c>
      <c r="I181" s="23">
        <v>500000</v>
      </c>
      <c r="J181" s="16">
        <f t="shared" si="16"/>
        <v>500000</v>
      </c>
      <c r="K181" s="20">
        <f t="shared" si="18"/>
        <v>0</v>
      </c>
    </row>
    <row r="182" spans="1:11" x14ac:dyDescent="0.2">
      <c r="A182" s="17" t="s">
        <v>243</v>
      </c>
      <c r="B182" s="21" t="s">
        <v>196</v>
      </c>
      <c r="C182" s="22">
        <v>3</v>
      </c>
      <c r="D182" s="1" t="s">
        <v>51</v>
      </c>
      <c r="E182" s="23">
        <v>30000</v>
      </c>
      <c r="F182" s="16">
        <f t="shared" si="15"/>
        <v>90000</v>
      </c>
      <c r="G182" s="22">
        <v>4</v>
      </c>
      <c r="H182" s="1" t="s">
        <v>51</v>
      </c>
      <c r="I182" s="23">
        <v>30000</v>
      </c>
      <c r="J182" s="16">
        <f t="shared" si="16"/>
        <v>120000</v>
      </c>
      <c r="K182" s="20">
        <f t="shared" si="18"/>
        <v>30000</v>
      </c>
    </row>
    <row r="183" spans="1:11" x14ac:dyDescent="0.2">
      <c r="A183" s="17" t="s">
        <v>243</v>
      </c>
      <c r="B183" s="21" t="s">
        <v>197</v>
      </c>
      <c r="C183" s="22">
        <v>1</v>
      </c>
      <c r="D183" s="1" t="s">
        <v>19</v>
      </c>
      <c r="E183" s="23">
        <v>572500</v>
      </c>
      <c r="F183" s="16">
        <f t="shared" si="15"/>
        <v>572500</v>
      </c>
      <c r="G183" s="22">
        <v>1</v>
      </c>
      <c r="H183" s="1" t="s">
        <v>19</v>
      </c>
      <c r="I183" s="23">
        <v>572500</v>
      </c>
      <c r="J183" s="16">
        <f t="shared" si="16"/>
        <v>572500</v>
      </c>
      <c r="K183" s="20">
        <f t="shared" si="18"/>
        <v>0</v>
      </c>
    </row>
    <row r="184" spans="1:11" x14ac:dyDescent="0.2">
      <c r="A184" s="17" t="s">
        <v>243</v>
      </c>
      <c r="B184" s="21" t="s">
        <v>198</v>
      </c>
      <c r="C184" s="22">
        <v>1</v>
      </c>
      <c r="D184" s="1" t="s">
        <v>19</v>
      </c>
      <c r="E184" s="23">
        <v>1500000</v>
      </c>
      <c r="F184" s="16">
        <f t="shared" si="15"/>
        <v>1500000</v>
      </c>
      <c r="G184" s="22">
        <v>1</v>
      </c>
      <c r="H184" s="1" t="s">
        <v>19</v>
      </c>
      <c r="I184" s="23">
        <v>1500000</v>
      </c>
      <c r="J184" s="16">
        <f t="shared" si="16"/>
        <v>1500000</v>
      </c>
      <c r="K184" s="20">
        <f t="shared" si="18"/>
        <v>0</v>
      </c>
    </row>
    <row r="185" spans="1:11" ht="22.5" x14ac:dyDescent="0.2">
      <c r="A185" s="1" t="s">
        <v>69</v>
      </c>
      <c r="B185" s="13" t="s">
        <v>17</v>
      </c>
      <c r="C185" s="1"/>
      <c r="D185" s="1"/>
      <c r="E185" s="2"/>
      <c r="F185" s="14">
        <f>SUM(F186:F226)</f>
        <v>26590000</v>
      </c>
      <c r="G185" s="24"/>
      <c r="H185" s="24"/>
      <c r="I185" s="14"/>
      <c r="J185" s="14">
        <f>SUM(J186:J226)</f>
        <v>26590000</v>
      </c>
      <c r="K185" s="14">
        <f>SUM(K186:K226)</f>
        <v>0</v>
      </c>
    </row>
    <row r="186" spans="1:11" x14ac:dyDescent="0.2">
      <c r="A186" s="17" t="s">
        <v>243</v>
      </c>
      <c r="B186" s="21" t="s">
        <v>144</v>
      </c>
      <c r="C186" s="22">
        <v>2</v>
      </c>
      <c r="D186" s="1" t="s">
        <v>51</v>
      </c>
      <c r="E186" s="23">
        <v>1300000</v>
      </c>
      <c r="F186" s="16">
        <f t="shared" si="15"/>
        <v>2600000</v>
      </c>
      <c r="G186" s="22">
        <v>2</v>
      </c>
      <c r="H186" s="1" t="s">
        <v>51</v>
      </c>
      <c r="I186" s="23">
        <v>1300000</v>
      </c>
      <c r="J186" s="16">
        <f t="shared" si="16"/>
        <v>2600000</v>
      </c>
      <c r="K186" s="20">
        <f>J186-F186</f>
        <v>0</v>
      </c>
    </row>
    <row r="187" spans="1:11" x14ac:dyDescent="0.2">
      <c r="A187" s="17" t="s">
        <v>243</v>
      </c>
      <c r="B187" s="21" t="s">
        <v>199</v>
      </c>
      <c r="C187" s="22">
        <v>2</v>
      </c>
      <c r="D187" s="1" t="s">
        <v>22</v>
      </c>
      <c r="E187" s="23">
        <v>75000</v>
      </c>
      <c r="F187" s="16">
        <f t="shared" si="15"/>
        <v>150000</v>
      </c>
      <c r="G187" s="22">
        <v>2</v>
      </c>
      <c r="H187" s="1" t="s">
        <v>22</v>
      </c>
      <c r="I187" s="23">
        <v>75000</v>
      </c>
      <c r="J187" s="16">
        <f t="shared" si="16"/>
        <v>150000</v>
      </c>
      <c r="K187" s="20">
        <f t="shared" ref="K187:K226" si="19">J187-F187</f>
        <v>0</v>
      </c>
    </row>
    <row r="188" spans="1:11" x14ac:dyDescent="0.2">
      <c r="A188" s="17" t="s">
        <v>243</v>
      </c>
      <c r="B188" s="21" t="s">
        <v>200</v>
      </c>
      <c r="C188" s="22">
        <v>1</v>
      </c>
      <c r="D188" s="1" t="s">
        <v>52</v>
      </c>
      <c r="E188" s="23">
        <v>750000</v>
      </c>
      <c r="F188" s="16">
        <f t="shared" si="15"/>
        <v>750000</v>
      </c>
      <c r="G188" s="22">
        <v>1</v>
      </c>
      <c r="H188" s="1" t="s">
        <v>52</v>
      </c>
      <c r="I188" s="23">
        <v>750000</v>
      </c>
      <c r="J188" s="16">
        <f t="shared" si="16"/>
        <v>750000</v>
      </c>
      <c r="K188" s="20">
        <f t="shared" si="19"/>
        <v>0</v>
      </c>
    </row>
    <row r="189" spans="1:11" x14ac:dyDescent="0.2">
      <c r="A189" s="17" t="s">
        <v>243</v>
      </c>
      <c r="B189" s="21" t="s">
        <v>201</v>
      </c>
      <c r="C189" s="22">
        <v>4</v>
      </c>
      <c r="D189" s="1" t="s">
        <v>51</v>
      </c>
      <c r="E189" s="23">
        <v>800000</v>
      </c>
      <c r="F189" s="16">
        <f t="shared" si="15"/>
        <v>3200000</v>
      </c>
      <c r="G189" s="22">
        <v>4</v>
      </c>
      <c r="H189" s="1" t="s">
        <v>51</v>
      </c>
      <c r="I189" s="23">
        <v>800000</v>
      </c>
      <c r="J189" s="16">
        <f t="shared" si="16"/>
        <v>3200000</v>
      </c>
      <c r="K189" s="20">
        <f t="shared" si="19"/>
        <v>0</v>
      </c>
    </row>
    <row r="190" spans="1:11" x14ac:dyDescent="0.2">
      <c r="A190" s="17" t="s">
        <v>243</v>
      </c>
      <c r="B190" s="21" t="s">
        <v>202</v>
      </c>
      <c r="C190" s="22">
        <v>4</v>
      </c>
      <c r="D190" s="1" t="s">
        <v>51</v>
      </c>
      <c r="E190" s="23">
        <v>25000</v>
      </c>
      <c r="F190" s="16">
        <f t="shared" si="15"/>
        <v>100000</v>
      </c>
      <c r="G190" s="22">
        <v>4</v>
      </c>
      <c r="H190" s="1" t="s">
        <v>51</v>
      </c>
      <c r="I190" s="23">
        <v>25000</v>
      </c>
      <c r="J190" s="16">
        <f t="shared" si="16"/>
        <v>100000</v>
      </c>
      <c r="K190" s="20">
        <f t="shared" si="19"/>
        <v>0</v>
      </c>
    </row>
    <row r="191" spans="1:11" x14ac:dyDescent="0.2">
      <c r="A191" s="17" t="s">
        <v>243</v>
      </c>
      <c r="B191" s="21" t="s">
        <v>203</v>
      </c>
      <c r="C191" s="22">
        <v>2</v>
      </c>
      <c r="D191" s="1" t="s">
        <v>51</v>
      </c>
      <c r="E191" s="23">
        <v>150000</v>
      </c>
      <c r="F191" s="16">
        <f t="shared" si="15"/>
        <v>300000</v>
      </c>
      <c r="G191" s="22">
        <v>2</v>
      </c>
      <c r="H191" s="1" t="s">
        <v>51</v>
      </c>
      <c r="I191" s="23">
        <v>150000</v>
      </c>
      <c r="J191" s="16">
        <f t="shared" si="16"/>
        <v>300000</v>
      </c>
      <c r="K191" s="20">
        <f t="shared" si="19"/>
        <v>0</v>
      </c>
    </row>
    <row r="192" spans="1:11" x14ac:dyDescent="0.2">
      <c r="A192" s="17" t="s">
        <v>243</v>
      </c>
      <c r="B192" s="21" t="s">
        <v>204</v>
      </c>
      <c r="C192" s="22">
        <v>5</v>
      </c>
      <c r="D192" s="1" t="s">
        <v>51</v>
      </c>
      <c r="E192" s="23">
        <v>100000</v>
      </c>
      <c r="F192" s="16">
        <f t="shared" si="15"/>
        <v>500000</v>
      </c>
      <c r="G192" s="22">
        <v>5</v>
      </c>
      <c r="H192" s="1" t="s">
        <v>51</v>
      </c>
      <c r="I192" s="23">
        <v>100000</v>
      </c>
      <c r="J192" s="16">
        <f t="shared" si="16"/>
        <v>500000</v>
      </c>
      <c r="K192" s="20">
        <f t="shared" si="19"/>
        <v>0</v>
      </c>
    </row>
    <row r="193" spans="1:11" x14ac:dyDescent="0.2">
      <c r="A193" s="17" t="s">
        <v>243</v>
      </c>
      <c r="B193" s="21" t="s">
        <v>205</v>
      </c>
      <c r="C193" s="22">
        <v>1</v>
      </c>
      <c r="D193" s="1" t="s">
        <v>51</v>
      </c>
      <c r="E193" s="23">
        <v>150000</v>
      </c>
      <c r="F193" s="16">
        <f t="shared" si="15"/>
        <v>150000</v>
      </c>
      <c r="G193" s="22">
        <v>1</v>
      </c>
      <c r="H193" s="1" t="s">
        <v>51</v>
      </c>
      <c r="I193" s="23">
        <v>150000</v>
      </c>
      <c r="J193" s="16">
        <f t="shared" si="16"/>
        <v>150000</v>
      </c>
      <c r="K193" s="20">
        <f t="shared" si="19"/>
        <v>0</v>
      </c>
    </row>
    <row r="194" spans="1:11" x14ac:dyDescent="0.2">
      <c r="A194" s="17" t="s">
        <v>243</v>
      </c>
      <c r="B194" s="21" t="s">
        <v>206</v>
      </c>
      <c r="C194" s="22">
        <v>15</v>
      </c>
      <c r="D194" s="1" t="s">
        <v>67</v>
      </c>
      <c r="E194" s="23">
        <v>50000</v>
      </c>
      <c r="F194" s="16">
        <f t="shared" si="15"/>
        <v>750000</v>
      </c>
      <c r="G194" s="22">
        <v>15</v>
      </c>
      <c r="H194" s="1" t="s">
        <v>67</v>
      </c>
      <c r="I194" s="23">
        <v>50000</v>
      </c>
      <c r="J194" s="16">
        <f t="shared" si="16"/>
        <v>750000</v>
      </c>
      <c r="K194" s="20">
        <f t="shared" si="19"/>
        <v>0</v>
      </c>
    </row>
    <row r="195" spans="1:11" x14ac:dyDescent="0.2">
      <c r="A195" s="17" t="s">
        <v>243</v>
      </c>
      <c r="B195" s="21" t="s">
        <v>153</v>
      </c>
      <c r="C195" s="22">
        <v>1</v>
      </c>
      <c r="D195" s="1" t="s">
        <v>51</v>
      </c>
      <c r="E195" s="23">
        <v>25000</v>
      </c>
      <c r="F195" s="16">
        <f t="shared" si="15"/>
        <v>25000</v>
      </c>
      <c r="G195" s="22">
        <v>1</v>
      </c>
      <c r="H195" s="1" t="s">
        <v>51</v>
      </c>
      <c r="I195" s="23">
        <v>25000</v>
      </c>
      <c r="J195" s="16">
        <f t="shared" si="16"/>
        <v>25000</v>
      </c>
      <c r="K195" s="20">
        <f t="shared" si="19"/>
        <v>0</v>
      </c>
    </row>
    <row r="196" spans="1:11" x14ac:dyDescent="0.2">
      <c r="A196" s="17" t="s">
        <v>243</v>
      </c>
      <c r="B196" s="21" t="s">
        <v>207</v>
      </c>
      <c r="C196" s="22">
        <v>5</v>
      </c>
      <c r="D196" s="1" t="s">
        <v>51</v>
      </c>
      <c r="E196" s="23">
        <v>30000</v>
      </c>
      <c r="F196" s="16">
        <f t="shared" si="15"/>
        <v>150000</v>
      </c>
      <c r="G196" s="22">
        <v>5</v>
      </c>
      <c r="H196" s="1" t="s">
        <v>51</v>
      </c>
      <c r="I196" s="23">
        <v>30000</v>
      </c>
      <c r="J196" s="16">
        <f t="shared" si="16"/>
        <v>150000</v>
      </c>
      <c r="K196" s="20">
        <f t="shared" si="19"/>
        <v>0</v>
      </c>
    </row>
    <row r="197" spans="1:11" x14ac:dyDescent="0.2">
      <c r="A197" s="17" t="s">
        <v>243</v>
      </c>
      <c r="B197" s="21" t="s">
        <v>155</v>
      </c>
      <c r="C197" s="22">
        <v>1</v>
      </c>
      <c r="D197" s="1" t="s">
        <v>51</v>
      </c>
      <c r="E197" s="23">
        <v>400000</v>
      </c>
      <c r="F197" s="16">
        <f t="shared" si="15"/>
        <v>400000</v>
      </c>
      <c r="G197" s="22">
        <v>1</v>
      </c>
      <c r="H197" s="1" t="s">
        <v>51</v>
      </c>
      <c r="I197" s="23">
        <v>400000</v>
      </c>
      <c r="J197" s="16">
        <f t="shared" si="16"/>
        <v>400000</v>
      </c>
      <c r="K197" s="20">
        <f t="shared" si="19"/>
        <v>0</v>
      </c>
    </row>
    <row r="198" spans="1:11" x14ac:dyDescent="0.2">
      <c r="A198" s="17" t="s">
        <v>243</v>
      </c>
      <c r="B198" s="21" t="s">
        <v>156</v>
      </c>
      <c r="C198" s="22">
        <v>1</v>
      </c>
      <c r="D198" s="1" t="s">
        <v>51</v>
      </c>
      <c r="E198" s="23">
        <v>150000</v>
      </c>
      <c r="F198" s="16">
        <f t="shared" si="15"/>
        <v>150000</v>
      </c>
      <c r="G198" s="22">
        <v>1</v>
      </c>
      <c r="H198" s="1" t="s">
        <v>51</v>
      </c>
      <c r="I198" s="23">
        <v>150000</v>
      </c>
      <c r="J198" s="16">
        <f t="shared" si="16"/>
        <v>150000</v>
      </c>
      <c r="K198" s="20">
        <f t="shared" si="19"/>
        <v>0</v>
      </c>
    </row>
    <row r="199" spans="1:11" x14ac:dyDescent="0.2">
      <c r="A199" s="17" t="s">
        <v>243</v>
      </c>
      <c r="B199" s="21" t="s">
        <v>208</v>
      </c>
      <c r="C199" s="22">
        <v>1</v>
      </c>
      <c r="D199" s="1" t="s">
        <v>51</v>
      </c>
      <c r="E199" s="23">
        <v>275000</v>
      </c>
      <c r="F199" s="16">
        <f t="shared" si="15"/>
        <v>275000</v>
      </c>
      <c r="G199" s="22">
        <v>1</v>
      </c>
      <c r="H199" s="1" t="s">
        <v>51</v>
      </c>
      <c r="I199" s="23">
        <v>275000</v>
      </c>
      <c r="J199" s="16">
        <f t="shared" si="16"/>
        <v>275000</v>
      </c>
      <c r="K199" s="20">
        <f t="shared" si="19"/>
        <v>0</v>
      </c>
    </row>
    <row r="200" spans="1:11" x14ac:dyDescent="0.2">
      <c r="A200" s="17" t="s">
        <v>243</v>
      </c>
      <c r="B200" s="21" t="s">
        <v>209</v>
      </c>
      <c r="C200" s="22">
        <v>3</v>
      </c>
      <c r="D200" s="1" t="s">
        <v>51</v>
      </c>
      <c r="E200" s="23">
        <v>75000</v>
      </c>
      <c r="F200" s="16">
        <f t="shared" si="15"/>
        <v>225000</v>
      </c>
      <c r="G200" s="22">
        <v>3</v>
      </c>
      <c r="H200" s="1" t="s">
        <v>51</v>
      </c>
      <c r="I200" s="23">
        <v>75000</v>
      </c>
      <c r="J200" s="16">
        <f t="shared" si="16"/>
        <v>225000</v>
      </c>
      <c r="K200" s="20">
        <f t="shared" si="19"/>
        <v>0</v>
      </c>
    </row>
    <row r="201" spans="1:11" x14ac:dyDescent="0.2">
      <c r="A201" s="17" t="s">
        <v>243</v>
      </c>
      <c r="B201" s="21" t="s">
        <v>210</v>
      </c>
      <c r="C201" s="22">
        <v>3</v>
      </c>
      <c r="D201" s="1" t="s">
        <v>51</v>
      </c>
      <c r="E201" s="23">
        <v>275000</v>
      </c>
      <c r="F201" s="16">
        <f t="shared" si="15"/>
        <v>825000</v>
      </c>
      <c r="G201" s="22">
        <v>3</v>
      </c>
      <c r="H201" s="1" t="s">
        <v>51</v>
      </c>
      <c r="I201" s="23">
        <v>275000</v>
      </c>
      <c r="J201" s="16">
        <f t="shared" si="16"/>
        <v>825000</v>
      </c>
      <c r="K201" s="20">
        <f t="shared" si="19"/>
        <v>0</v>
      </c>
    </row>
    <row r="202" spans="1:11" x14ac:dyDescent="0.2">
      <c r="A202" s="17" t="s">
        <v>243</v>
      </c>
      <c r="B202" s="21" t="s">
        <v>211</v>
      </c>
      <c r="C202" s="22">
        <v>30</v>
      </c>
      <c r="D202" s="1" t="s">
        <v>51</v>
      </c>
      <c r="E202" s="23">
        <v>25000</v>
      </c>
      <c r="F202" s="16">
        <f t="shared" si="15"/>
        <v>750000</v>
      </c>
      <c r="G202" s="22">
        <v>30</v>
      </c>
      <c r="H202" s="1" t="s">
        <v>51</v>
      </c>
      <c r="I202" s="23">
        <v>25000</v>
      </c>
      <c r="J202" s="16">
        <f t="shared" si="16"/>
        <v>750000</v>
      </c>
      <c r="K202" s="20">
        <f t="shared" si="19"/>
        <v>0</v>
      </c>
    </row>
    <row r="203" spans="1:11" x14ac:dyDescent="0.2">
      <c r="A203" s="17" t="s">
        <v>243</v>
      </c>
      <c r="B203" s="21" t="s">
        <v>161</v>
      </c>
      <c r="C203" s="22">
        <v>10</v>
      </c>
      <c r="D203" s="1" t="s">
        <v>51</v>
      </c>
      <c r="E203" s="23">
        <v>50000</v>
      </c>
      <c r="F203" s="16">
        <f t="shared" si="15"/>
        <v>500000</v>
      </c>
      <c r="G203" s="22">
        <v>10</v>
      </c>
      <c r="H203" s="1" t="s">
        <v>51</v>
      </c>
      <c r="I203" s="23">
        <v>50000</v>
      </c>
      <c r="J203" s="16">
        <f t="shared" si="16"/>
        <v>500000</v>
      </c>
      <c r="K203" s="20">
        <f t="shared" si="19"/>
        <v>0</v>
      </c>
    </row>
    <row r="204" spans="1:11" x14ac:dyDescent="0.2">
      <c r="A204" s="17" t="s">
        <v>243</v>
      </c>
      <c r="B204" s="21" t="s">
        <v>212</v>
      </c>
      <c r="C204" s="22">
        <v>1</v>
      </c>
      <c r="D204" s="1" t="s">
        <v>51</v>
      </c>
      <c r="E204" s="23">
        <v>120000</v>
      </c>
      <c r="F204" s="16">
        <f t="shared" si="15"/>
        <v>120000</v>
      </c>
      <c r="G204" s="22">
        <v>1</v>
      </c>
      <c r="H204" s="1" t="s">
        <v>51</v>
      </c>
      <c r="I204" s="23">
        <v>120000</v>
      </c>
      <c r="J204" s="16">
        <f t="shared" si="16"/>
        <v>120000</v>
      </c>
      <c r="K204" s="20">
        <f t="shared" si="19"/>
        <v>0</v>
      </c>
    </row>
    <row r="205" spans="1:11" x14ac:dyDescent="0.2">
      <c r="A205" s="17" t="s">
        <v>243</v>
      </c>
      <c r="B205" s="21" t="s">
        <v>213</v>
      </c>
      <c r="C205" s="22">
        <v>1</v>
      </c>
      <c r="D205" s="1" t="s">
        <v>51</v>
      </c>
      <c r="E205" s="23">
        <v>400000</v>
      </c>
      <c r="F205" s="16">
        <f t="shared" si="15"/>
        <v>400000</v>
      </c>
      <c r="G205" s="22">
        <v>1</v>
      </c>
      <c r="H205" s="1" t="s">
        <v>51</v>
      </c>
      <c r="I205" s="23">
        <v>400000</v>
      </c>
      <c r="J205" s="16">
        <f t="shared" si="16"/>
        <v>400000</v>
      </c>
      <c r="K205" s="20">
        <f t="shared" si="19"/>
        <v>0</v>
      </c>
    </row>
    <row r="206" spans="1:11" x14ac:dyDescent="0.2">
      <c r="A206" s="17" t="s">
        <v>243</v>
      </c>
      <c r="B206" s="21" t="s">
        <v>164</v>
      </c>
      <c r="C206" s="22">
        <v>2</v>
      </c>
      <c r="D206" s="1" t="s">
        <v>51</v>
      </c>
      <c r="E206" s="23">
        <v>25000</v>
      </c>
      <c r="F206" s="16">
        <f t="shared" si="15"/>
        <v>50000</v>
      </c>
      <c r="G206" s="22">
        <v>2</v>
      </c>
      <c r="H206" s="1" t="s">
        <v>51</v>
      </c>
      <c r="I206" s="23">
        <v>25000</v>
      </c>
      <c r="J206" s="16">
        <f t="shared" si="16"/>
        <v>50000</v>
      </c>
      <c r="K206" s="20">
        <f t="shared" si="19"/>
        <v>0</v>
      </c>
    </row>
    <row r="207" spans="1:11" x14ac:dyDescent="0.2">
      <c r="A207" s="17" t="s">
        <v>243</v>
      </c>
      <c r="B207" s="21" t="s">
        <v>214</v>
      </c>
      <c r="C207" s="22">
        <v>5</v>
      </c>
      <c r="D207" s="1" t="s">
        <v>67</v>
      </c>
      <c r="E207" s="23">
        <v>250000</v>
      </c>
      <c r="F207" s="16">
        <f t="shared" si="15"/>
        <v>1250000</v>
      </c>
      <c r="G207" s="22">
        <v>5</v>
      </c>
      <c r="H207" s="1" t="s">
        <v>67</v>
      </c>
      <c r="I207" s="23">
        <v>250000</v>
      </c>
      <c r="J207" s="16">
        <f t="shared" si="16"/>
        <v>1250000</v>
      </c>
      <c r="K207" s="20">
        <f t="shared" si="19"/>
        <v>0</v>
      </c>
    </row>
    <row r="208" spans="1:11" x14ac:dyDescent="0.2">
      <c r="A208" s="17" t="s">
        <v>243</v>
      </c>
      <c r="B208" s="21" t="s">
        <v>215</v>
      </c>
      <c r="C208" s="22">
        <v>20</v>
      </c>
      <c r="D208" s="1" t="s">
        <v>67</v>
      </c>
      <c r="E208" s="23">
        <v>15000</v>
      </c>
      <c r="F208" s="16">
        <f t="shared" si="15"/>
        <v>300000</v>
      </c>
      <c r="G208" s="22">
        <v>20</v>
      </c>
      <c r="H208" s="1" t="s">
        <v>67</v>
      </c>
      <c r="I208" s="23">
        <v>15000</v>
      </c>
      <c r="J208" s="16">
        <f t="shared" si="16"/>
        <v>300000</v>
      </c>
      <c r="K208" s="20">
        <f t="shared" si="19"/>
        <v>0</v>
      </c>
    </row>
    <row r="209" spans="1:11" x14ac:dyDescent="0.2">
      <c r="A209" s="17" t="s">
        <v>243</v>
      </c>
      <c r="B209" s="21" t="s">
        <v>216</v>
      </c>
      <c r="C209" s="22">
        <v>10</v>
      </c>
      <c r="D209" s="1" t="s">
        <v>19</v>
      </c>
      <c r="E209" s="23">
        <v>15000</v>
      </c>
      <c r="F209" s="16">
        <f t="shared" si="15"/>
        <v>150000</v>
      </c>
      <c r="G209" s="22">
        <v>10</v>
      </c>
      <c r="H209" s="1" t="s">
        <v>19</v>
      </c>
      <c r="I209" s="23">
        <v>15000</v>
      </c>
      <c r="J209" s="16">
        <f t="shared" si="16"/>
        <v>150000</v>
      </c>
      <c r="K209" s="20">
        <f t="shared" si="19"/>
        <v>0</v>
      </c>
    </row>
    <row r="210" spans="1:11" x14ac:dyDescent="0.2">
      <c r="A210" s="17" t="s">
        <v>243</v>
      </c>
      <c r="B210" s="21" t="s">
        <v>217</v>
      </c>
      <c r="C210" s="22">
        <v>1</v>
      </c>
      <c r="D210" s="1" t="s">
        <v>19</v>
      </c>
      <c r="E210" s="23">
        <v>500000</v>
      </c>
      <c r="F210" s="16">
        <f t="shared" si="15"/>
        <v>500000</v>
      </c>
      <c r="G210" s="22">
        <v>1</v>
      </c>
      <c r="H210" s="1" t="s">
        <v>19</v>
      </c>
      <c r="I210" s="23">
        <v>500000</v>
      </c>
      <c r="J210" s="16">
        <f t="shared" si="16"/>
        <v>500000</v>
      </c>
      <c r="K210" s="20">
        <f t="shared" si="19"/>
        <v>0</v>
      </c>
    </row>
    <row r="211" spans="1:11" x14ac:dyDescent="0.2">
      <c r="A211" s="17" t="s">
        <v>243</v>
      </c>
      <c r="B211" s="21" t="s">
        <v>218</v>
      </c>
      <c r="C211" s="22">
        <v>1</v>
      </c>
      <c r="D211" s="1" t="s">
        <v>19</v>
      </c>
      <c r="E211" s="23">
        <v>3000000</v>
      </c>
      <c r="F211" s="16">
        <f t="shared" si="15"/>
        <v>3000000</v>
      </c>
      <c r="G211" s="22">
        <v>1</v>
      </c>
      <c r="H211" s="1" t="s">
        <v>19</v>
      </c>
      <c r="I211" s="23">
        <v>3000000</v>
      </c>
      <c r="J211" s="16">
        <f t="shared" si="16"/>
        <v>3000000</v>
      </c>
      <c r="K211" s="20">
        <f t="shared" si="19"/>
        <v>0</v>
      </c>
    </row>
    <row r="212" spans="1:11" x14ac:dyDescent="0.2">
      <c r="A212" s="17" t="s">
        <v>243</v>
      </c>
      <c r="B212" s="21" t="s">
        <v>219</v>
      </c>
      <c r="C212" s="22">
        <v>1</v>
      </c>
      <c r="D212" s="1" t="s">
        <v>19</v>
      </c>
      <c r="E212" s="23">
        <v>3000000</v>
      </c>
      <c r="F212" s="16">
        <f t="shared" si="15"/>
        <v>3000000</v>
      </c>
      <c r="G212" s="22">
        <v>1</v>
      </c>
      <c r="H212" s="1" t="s">
        <v>19</v>
      </c>
      <c r="I212" s="23">
        <v>3000000</v>
      </c>
      <c r="J212" s="16">
        <f t="shared" si="16"/>
        <v>3000000</v>
      </c>
      <c r="K212" s="20">
        <f t="shared" si="19"/>
        <v>0</v>
      </c>
    </row>
    <row r="213" spans="1:11" x14ac:dyDescent="0.2">
      <c r="A213" s="17" t="s">
        <v>243</v>
      </c>
      <c r="B213" s="21" t="s">
        <v>254</v>
      </c>
      <c r="C213" s="22">
        <v>1</v>
      </c>
      <c r="D213" s="1" t="s">
        <v>19</v>
      </c>
      <c r="E213" s="23">
        <v>500000</v>
      </c>
      <c r="F213" s="16">
        <f t="shared" si="15"/>
        <v>500000</v>
      </c>
      <c r="G213" s="22">
        <v>1</v>
      </c>
      <c r="H213" s="1" t="s">
        <v>19</v>
      </c>
      <c r="I213" s="23">
        <v>500000</v>
      </c>
      <c r="J213" s="16">
        <f t="shared" si="16"/>
        <v>500000</v>
      </c>
      <c r="K213" s="20">
        <f t="shared" si="19"/>
        <v>0</v>
      </c>
    </row>
    <row r="214" spans="1:11" x14ac:dyDescent="0.2">
      <c r="A214" s="17" t="s">
        <v>243</v>
      </c>
      <c r="B214" s="21" t="s">
        <v>253</v>
      </c>
      <c r="C214" s="22">
        <v>10</v>
      </c>
      <c r="D214" s="1" t="s">
        <v>67</v>
      </c>
      <c r="E214" s="23">
        <v>15000</v>
      </c>
      <c r="F214" s="16">
        <f t="shared" si="15"/>
        <v>150000</v>
      </c>
      <c r="G214" s="22">
        <v>10</v>
      </c>
      <c r="H214" s="1" t="s">
        <v>67</v>
      </c>
      <c r="I214" s="23">
        <v>15000</v>
      </c>
      <c r="J214" s="16">
        <f t="shared" si="16"/>
        <v>150000</v>
      </c>
      <c r="K214" s="20">
        <f t="shared" si="19"/>
        <v>0</v>
      </c>
    </row>
    <row r="215" spans="1:11" x14ac:dyDescent="0.2">
      <c r="A215" s="17" t="s">
        <v>243</v>
      </c>
      <c r="B215" s="21" t="s">
        <v>220</v>
      </c>
      <c r="C215" s="22">
        <v>1</v>
      </c>
      <c r="D215" s="1" t="s">
        <v>51</v>
      </c>
      <c r="E215" s="23">
        <v>450000</v>
      </c>
      <c r="F215" s="16">
        <f t="shared" si="15"/>
        <v>450000</v>
      </c>
      <c r="G215" s="22">
        <v>1</v>
      </c>
      <c r="H215" s="1" t="s">
        <v>51</v>
      </c>
      <c r="I215" s="23">
        <v>450000</v>
      </c>
      <c r="J215" s="16">
        <f t="shared" si="16"/>
        <v>450000</v>
      </c>
      <c r="K215" s="20">
        <f t="shared" si="19"/>
        <v>0</v>
      </c>
    </row>
    <row r="216" spans="1:11" x14ac:dyDescent="0.2">
      <c r="A216" s="17" t="s">
        <v>243</v>
      </c>
      <c r="B216" s="21" t="s">
        <v>221</v>
      </c>
      <c r="C216" s="22">
        <v>1</v>
      </c>
      <c r="D216" s="1" t="s">
        <v>19</v>
      </c>
      <c r="E216" s="23">
        <v>500000</v>
      </c>
      <c r="F216" s="16">
        <f t="shared" si="15"/>
        <v>500000</v>
      </c>
      <c r="G216" s="22">
        <v>1</v>
      </c>
      <c r="H216" s="1" t="s">
        <v>19</v>
      </c>
      <c r="I216" s="23">
        <v>500000</v>
      </c>
      <c r="J216" s="16">
        <f t="shared" si="16"/>
        <v>500000</v>
      </c>
      <c r="K216" s="20">
        <f t="shared" si="19"/>
        <v>0</v>
      </c>
    </row>
    <row r="217" spans="1:11" x14ac:dyDescent="0.2">
      <c r="A217" s="17" t="s">
        <v>243</v>
      </c>
      <c r="B217" s="21" t="s">
        <v>222</v>
      </c>
      <c r="C217" s="22">
        <v>5</v>
      </c>
      <c r="D217" s="1" t="s">
        <v>51</v>
      </c>
      <c r="E217" s="23">
        <v>50000</v>
      </c>
      <c r="F217" s="16">
        <f t="shared" si="15"/>
        <v>250000</v>
      </c>
      <c r="G217" s="22">
        <v>5</v>
      </c>
      <c r="H217" s="1" t="s">
        <v>51</v>
      </c>
      <c r="I217" s="23">
        <v>50000</v>
      </c>
      <c r="J217" s="16">
        <f t="shared" si="16"/>
        <v>250000</v>
      </c>
      <c r="K217" s="20">
        <f t="shared" si="19"/>
        <v>0</v>
      </c>
    </row>
    <row r="218" spans="1:11" x14ac:dyDescent="0.2">
      <c r="A218" s="17" t="s">
        <v>243</v>
      </c>
      <c r="B218" s="21" t="s">
        <v>186</v>
      </c>
      <c r="C218" s="22">
        <v>5</v>
      </c>
      <c r="D218" s="1" t="s">
        <v>51</v>
      </c>
      <c r="E218" s="23">
        <v>10000</v>
      </c>
      <c r="F218" s="16">
        <f t="shared" ref="F218:F250" si="20">E218*C218</f>
        <v>50000</v>
      </c>
      <c r="G218" s="22">
        <v>5</v>
      </c>
      <c r="H218" s="1" t="s">
        <v>51</v>
      </c>
      <c r="I218" s="23">
        <v>10000</v>
      </c>
      <c r="J218" s="16">
        <f t="shared" ref="J218:J278" si="21">I218*G218</f>
        <v>50000</v>
      </c>
      <c r="K218" s="20">
        <f t="shared" si="19"/>
        <v>0</v>
      </c>
    </row>
    <row r="219" spans="1:11" x14ac:dyDescent="0.2">
      <c r="A219" s="17" t="s">
        <v>243</v>
      </c>
      <c r="B219" s="21" t="s">
        <v>223</v>
      </c>
      <c r="C219" s="22">
        <v>1</v>
      </c>
      <c r="D219" s="1" t="s">
        <v>51</v>
      </c>
      <c r="E219" s="23">
        <v>1300000</v>
      </c>
      <c r="F219" s="16">
        <f t="shared" si="20"/>
        <v>1300000</v>
      </c>
      <c r="G219" s="22">
        <v>1</v>
      </c>
      <c r="H219" s="1" t="s">
        <v>51</v>
      </c>
      <c r="I219" s="23">
        <v>1300000</v>
      </c>
      <c r="J219" s="16">
        <f t="shared" si="21"/>
        <v>1300000</v>
      </c>
      <c r="K219" s="20">
        <f t="shared" si="19"/>
        <v>0</v>
      </c>
    </row>
    <row r="220" spans="1:11" x14ac:dyDescent="0.2">
      <c r="A220" s="17" t="s">
        <v>243</v>
      </c>
      <c r="B220" s="21" t="s">
        <v>224</v>
      </c>
      <c r="C220" s="22">
        <v>1</v>
      </c>
      <c r="D220" s="1" t="s">
        <v>51</v>
      </c>
      <c r="E220" s="23">
        <v>1100000</v>
      </c>
      <c r="F220" s="16">
        <f t="shared" si="20"/>
        <v>1100000</v>
      </c>
      <c r="G220" s="22">
        <v>1</v>
      </c>
      <c r="H220" s="1" t="s">
        <v>51</v>
      </c>
      <c r="I220" s="23">
        <v>1100000</v>
      </c>
      <c r="J220" s="16">
        <f t="shared" si="21"/>
        <v>1100000</v>
      </c>
      <c r="K220" s="20">
        <f t="shared" si="19"/>
        <v>0</v>
      </c>
    </row>
    <row r="221" spans="1:11" x14ac:dyDescent="0.2">
      <c r="A221" s="17" t="s">
        <v>243</v>
      </c>
      <c r="B221" s="21" t="s">
        <v>225</v>
      </c>
      <c r="C221" s="22">
        <v>3</v>
      </c>
      <c r="D221" s="1" t="s">
        <v>51</v>
      </c>
      <c r="E221" s="23">
        <v>150000</v>
      </c>
      <c r="F221" s="16">
        <f t="shared" si="20"/>
        <v>450000</v>
      </c>
      <c r="G221" s="22">
        <v>3</v>
      </c>
      <c r="H221" s="1" t="s">
        <v>51</v>
      </c>
      <c r="I221" s="23">
        <v>150000</v>
      </c>
      <c r="J221" s="16">
        <f t="shared" si="21"/>
        <v>450000</v>
      </c>
      <c r="K221" s="20">
        <f t="shared" si="19"/>
        <v>0</v>
      </c>
    </row>
    <row r="222" spans="1:11" x14ac:dyDescent="0.2">
      <c r="A222" s="17" t="s">
        <v>243</v>
      </c>
      <c r="B222" s="21" t="s">
        <v>188</v>
      </c>
      <c r="C222" s="22">
        <v>2</v>
      </c>
      <c r="D222" s="1" t="s">
        <v>51</v>
      </c>
      <c r="E222" s="23">
        <v>100000</v>
      </c>
      <c r="F222" s="16">
        <f t="shared" si="20"/>
        <v>200000</v>
      </c>
      <c r="G222" s="22">
        <v>2</v>
      </c>
      <c r="H222" s="1" t="s">
        <v>51</v>
      </c>
      <c r="I222" s="23">
        <v>100000</v>
      </c>
      <c r="J222" s="16">
        <f t="shared" si="21"/>
        <v>200000</v>
      </c>
      <c r="K222" s="20">
        <f t="shared" si="19"/>
        <v>0</v>
      </c>
    </row>
    <row r="223" spans="1:11" x14ac:dyDescent="0.2">
      <c r="A223" s="17" t="s">
        <v>243</v>
      </c>
      <c r="B223" s="21" t="s">
        <v>189</v>
      </c>
      <c r="C223" s="22">
        <v>1</v>
      </c>
      <c r="D223" s="1" t="s">
        <v>19</v>
      </c>
      <c r="E223" s="23">
        <v>500000</v>
      </c>
      <c r="F223" s="16">
        <f t="shared" si="20"/>
        <v>500000</v>
      </c>
      <c r="G223" s="22">
        <v>1</v>
      </c>
      <c r="H223" s="1" t="s">
        <v>19</v>
      </c>
      <c r="I223" s="23">
        <v>500000</v>
      </c>
      <c r="J223" s="16">
        <f t="shared" si="21"/>
        <v>500000</v>
      </c>
      <c r="K223" s="20">
        <f t="shared" si="19"/>
        <v>0</v>
      </c>
    </row>
    <row r="224" spans="1:11" x14ac:dyDescent="0.2">
      <c r="A224" s="17" t="s">
        <v>243</v>
      </c>
      <c r="B224" s="21" t="s">
        <v>226</v>
      </c>
      <c r="C224" s="22">
        <v>2</v>
      </c>
      <c r="D224" s="1" t="s">
        <v>51</v>
      </c>
      <c r="E224" s="23">
        <v>35000</v>
      </c>
      <c r="F224" s="16">
        <f t="shared" si="20"/>
        <v>70000</v>
      </c>
      <c r="G224" s="22">
        <v>2</v>
      </c>
      <c r="H224" s="1" t="s">
        <v>51</v>
      </c>
      <c r="I224" s="23">
        <v>35000</v>
      </c>
      <c r="J224" s="16">
        <f t="shared" si="21"/>
        <v>70000</v>
      </c>
      <c r="K224" s="20">
        <f t="shared" si="19"/>
        <v>0</v>
      </c>
    </row>
    <row r="225" spans="1:11" x14ac:dyDescent="0.2">
      <c r="A225" s="17" t="s">
        <v>243</v>
      </c>
      <c r="B225" s="21" t="s">
        <v>227</v>
      </c>
      <c r="C225" s="22">
        <v>4</v>
      </c>
      <c r="D225" s="1" t="s">
        <v>51</v>
      </c>
      <c r="E225" s="23">
        <v>75000</v>
      </c>
      <c r="F225" s="16">
        <f t="shared" si="20"/>
        <v>300000</v>
      </c>
      <c r="G225" s="22">
        <v>4</v>
      </c>
      <c r="H225" s="1" t="s">
        <v>51</v>
      </c>
      <c r="I225" s="23">
        <v>75000</v>
      </c>
      <c r="J225" s="16">
        <f t="shared" si="21"/>
        <v>300000</v>
      </c>
      <c r="K225" s="20">
        <f t="shared" si="19"/>
        <v>0</v>
      </c>
    </row>
    <row r="226" spans="1:11" x14ac:dyDescent="0.2">
      <c r="A226" s="17" t="s">
        <v>243</v>
      </c>
      <c r="B226" s="21" t="s">
        <v>228</v>
      </c>
      <c r="C226" s="22">
        <v>2</v>
      </c>
      <c r="D226" s="1" t="s">
        <v>51</v>
      </c>
      <c r="E226" s="23">
        <v>100000</v>
      </c>
      <c r="F226" s="16">
        <f t="shared" si="20"/>
        <v>200000</v>
      </c>
      <c r="G226" s="22">
        <v>2</v>
      </c>
      <c r="H226" s="1" t="s">
        <v>51</v>
      </c>
      <c r="I226" s="23">
        <v>100000</v>
      </c>
      <c r="J226" s="16">
        <f t="shared" si="21"/>
        <v>200000</v>
      </c>
      <c r="K226" s="20">
        <f t="shared" si="19"/>
        <v>0</v>
      </c>
    </row>
    <row r="227" spans="1:11" ht="22.5" x14ac:dyDescent="0.2">
      <c r="A227" s="1" t="s">
        <v>70</v>
      </c>
      <c r="B227" s="13" t="s">
        <v>15</v>
      </c>
      <c r="C227" s="1"/>
      <c r="D227" s="1"/>
      <c r="E227" s="2"/>
      <c r="F227" s="14">
        <f>SUM(F230:F248)</f>
        <v>683900000</v>
      </c>
      <c r="G227" s="24"/>
      <c r="H227" s="24"/>
      <c r="I227" s="14"/>
      <c r="J227" s="14">
        <f>SUM(J228:J248)</f>
        <v>971600000</v>
      </c>
      <c r="K227" s="14">
        <f>SUM(K230:K245)</f>
        <v>146100000</v>
      </c>
    </row>
    <row r="228" spans="1:11" x14ac:dyDescent="0.2">
      <c r="A228" s="17" t="s">
        <v>243</v>
      </c>
      <c r="B228" s="21" t="s">
        <v>351</v>
      </c>
      <c r="C228" s="1"/>
      <c r="D228" s="1"/>
      <c r="E228" s="2"/>
      <c r="F228" s="14"/>
      <c r="G228" s="22">
        <v>8</v>
      </c>
      <c r="H228" s="1" t="s">
        <v>51</v>
      </c>
      <c r="I228" s="23">
        <v>4000000</v>
      </c>
      <c r="J228" s="16">
        <f t="shared" si="21"/>
        <v>32000000</v>
      </c>
      <c r="K228" s="20">
        <f t="shared" ref="K228:K248" si="22">J228-F228</f>
        <v>32000000</v>
      </c>
    </row>
    <row r="229" spans="1:11" x14ac:dyDescent="0.2">
      <c r="A229" s="17" t="s">
        <v>243</v>
      </c>
      <c r="B229" s="21" t="s">
        <v>352</v>
      </c>
      <c r="C229" s="1"/>
      <c r="D229" s="1"/>
      <c r="E229" s="2"/>
      <c r="F229" s="14"/>
      <c r="G229" s="22">
        <v>16</v>
      </c>
      <c r="H229" s="1" t="s">
        <v>51</v>
      </c>
      <c r="I229" s="23">
        <v>6850000</v>
      </c>
      <c r="J229" s="16">
        <f t="shared" si="21"/>
        <v>109600000</v>
      </c>
      <c r="K229" s="20">
        <f t="shared" si="22"/>
        <v>109600000</v>
      </c>
    </row>
    <row r="230" spans="1:11" x14ac:dyDescent="0.2">
      <c r="A230" s="17" t="s">
        <v>243</v>
      </c>
      <c r="B230" s="21" t="s">
        <v>229</v>
      </c>
      <c r="C230" s="22">
        <v>1</v>
      </c>
      <c r="D230" s="1" t="s">
        <v>19</v>
      </c>
      <c r="E230" s="23">
        <v>125000000</v>
      </c>
      <c r="F230" s="16">
        <f t="shared" si="20"/>
        <v>125000000</v>
      </c>
      <c r="G230" s="22">
        <v>1</v>
      </c>
      <c r="H230" s="1" t="s">
        <v>19</v>
      </c>
      <c r="I230" s="23">
        <v>125000000</v>
      </c>
      <c r="J230" s="16">
        <f t="shared" si="21"/>
        <v>125000000</v>
      </c>
      <c r="K230" s="20">
        <f t="shared" si="22"/>
        <v>0</v>
      </c>
    </row>
    <row r="231" spans="1:11" x14ac:dyDescent="0.2">
      <c r="A231" s="17" t="s">
        <v>243</v>
      </c>
      <c r="B231" s="21" t="s">
        <v>230</v>
      </c>
      <c r="C231" s="22">
        <v>1</v>
      </c>
      <c r="D231" s="1" t="s">
        <v>19</v>
      </c>
      <c r="E231" s="23">
        <v>10000000</v>
      </c>
      <c r="F231" s="16">
        <f t="shared" si="20"/>
        <v>10000000</v>
      </c>
      <c r="G231" s="22">
        <v>1</v>
      </c>
      <c r="H231" s="1" t="s">
        <v>19</v>
      </c>
      <c r="I231" s="23">
        <v>10000000</v>
      </c>
      <c r="J231" s="16">
        <f t="shared" si="21"/>
        <v>10000000</v>
      </c>
      <c r="K231" s="20">
        <f t="shared" si="22"/>
        <v>0</v>
      </c>
    </row>
    <row r="232" spans="1:11" x14ac:dyDescent="0.2">
      <c r="A232" s="17" t="s">
        <v>243</v>
      </c>
      <c r="B232" s="21" t="s">
        <v>231</v>
      </c>
      <c r="C232" s="22">
        <v>1</v>
      </c>
      <c r="D232" s="1" t="s">
        <v>19</v>
      </c>
      <c r="E232" s="23">
        <v>200000000</v>
      </c>
      <c r="F232" s="16">
        <f t="shared" si="20"/>
        <v>200000000</v>
      </c>
      <c r="G232" s="22">
        <v>1</v>
      </c>
      <c r="H232" s="1" t="s">
        <v>19</v>
      </c>
      <c r="I232" s="23">
        <v>200000000</v>
      </c>
      <c r="J232" s="16">
        <f t="shared" si="21"/>
        <v>200000000</v>
      </c>
      <c r="K232" s="20">
        <f t="shared" si="22"/>
        <v>0</v>
      </c>
    </row>
    <row r="233" spans="1:11" x14ac:dyDescent="0.2">
      <c r="A233" s="17" t="s">
        <v>243</v>
      </c>
      <c r="B233" s="21" t="s">
        <v>232</v>
      </c>
      <c r="C233" s="22">
        <v>1</v>
      </c>
      <c r="D233" s="1" t="s">
        <v>19</v>
      </c>
      <c r="E233" s="23">
        <v>35000000</v>
      </c>
      <c r="F233" s="16">
        <f t="shared" si="20"/>
        <v>35000000</v>
      </c>
      <c r="G233" s="22">
        <v>1</v>
      </c>
      <c r="H233" s="1" t="s">
        <v>19</v>
      </c>
      <c r="I233" s="23">
        <v>35000000</v>
      </c>
      <c r="J233" s="16">
        <f t="shared" si="21"/>
        <v>35000000</v>
      </c>
      <c r="K233" s="20">
        <f t="shared" si="22"/>
        <v>0</v>
      </c>
    </row>
    <row r="234" spans="1:11" x14ac:dyDescent="0.2">
      <c r="A234" s="17" t="s">
        <v>243</v>
      </c>
      <c r="B234" s="21" t="s">
        <v>313</v>
      </c>
      <c r="C234" s="22">
        <v>1</v>
      </c>
      <c r="D234" s="1" t="s">
        <v>19</v>
      </c>
      <c r="E234" s="23">
        <v>15000000</v>
      </c>
      <c r="F234" s="16">
        <f t="shared" si="20"/>
        <v>15000000</v>
      </c>
      <c r="G234" s="22">
        <v>1</v>
      </c>
      <c r="H234" s="1" t="s">
        <v>19</v>
      </c>
      <c r="I234" s="23">
        <v>15000000</v>
      </c>
      <c r="J234" s="16">
        <f t="shared" si="21"/>
        <v>15000000</v>
      </c>
      <c r="K234" s="20">
        <f t="shared" si="22"/>
        <v>0</v>
      </c>
    </row>
    <row r="235" spans="1:11" x14ac:dyDescent="0.2">
      <c r="A235" s="17" t="s">
        <v>243</v>
      </c>
      <c r="B235" s="21" t="s">
        <v>233</v>
      </c>
      <c r="C235" s="22">
        <v>1</v>
      </c>
      <c r="D235" s="1" t="s">
        <v>19</v>
      </c>
      <c r="E235" s="23">
        <v>50000000</v>
      </c>
      <c r="F235" s="16">
        <f t="shared" si="20"/>
        <v>50000000</v>
      </c>
      <c r="G235" s="22">
        <v>1</v>
      </c>
      <c r="H235" s="1" t="s">
        <v>19</v>
      </c>
      <c r="I235" s="23">
        <v>50000000</v>
      </c>
      <c r="J235" s="16">
        <f t="shared" si="21"/>
        <v>50000000</v>
      </c>
      <c r="K235" s="20">
        <f t="shared" si="22"/>
        <v>0</v>
      </c>
    </row>
    <row r="236" spans="1:11" x14ac:dyDescent="0.2">
      <c r="A236" s="17" t="s">
        <v>243</v>
      </c>
      <c r="B236" s="21" t="s">
        <v>234</v>
      </c>
      <c r="C236" s="22">
        <v>1</v>
      </c>
      <c r="D236" s="1" t="s">
        <v>19</v>
      </c>
      <c r="E236" s="23">
        <v>15000000</v>
      </c>
      <c r="F236" s="16">
        <f t="shared" si="20"/>
        <v>15000000</v>
      </c>
      <c r="G236" s="22">
        <v>1</v>
      </c>
      <c r="H236" s="1" t="s">
        <v>19</v>
      </c>
      <c r="I236" s="23">
        <v>15000000</v>
      </c>
      <c r="J236" s="16">
        <f t="shared" si="21"/>
        <v>15000000</v>
      </c>
      <c r="K236" s="20">
        <f t="shared" si="22"/>
        <v>0</v>
      </c>
    </row>
    <row r="237" spans="1:11" x14ac:dyDescent="0.2">
      <c r="A237" s="17" t="s">
        <v>243</v>
      </c>
      <c r="B237" s="21" t="s">
        <v>235</v>
      </c>
      <c r="C237" s="22">
        <v>1</v>
      </c>
      <c r="D237" s="1" t="s">
        <v>19</v>
      </c>
      <c r="E237" s="23">
        <v>35000000</v>
      </c>
      <c r="F237" s="16">
        <f t="shared" si="20"/>
        <v>35000000</v>
      </c>
      <c r="G237" s="22">
        <v>1</v>
      </c>
      <c r="H237" s="1" t="s">
        <v>19</v>
      </c>
      <c r="I237" s="23">
        <v>35000000</v>
      </c>
      <c r="J237" s="16">
        <f t="shared" si="21"/>
        <v>35000000</v>
      </c>
      <c r="K237" s="20">
        <f t="shared" si="22"/>
        <v>0</v>
      </c>
    </row>
    <row r="238" spans="1:11" x14ac:dyDescent="0.2">
      <c r="A238" s="17" t="s">
        <v>243</v>
      </c>
      <c r="B238" s="21" t="s">
        <v>236</v>
      </c>
      <c r="C238" s="22">
        <v>1</v>
      </c>
      <c r="D238" s="1" t="s">
        <v>19</v>
      </c>
      <c r="E238" s="23">
        <v>13900000</v>
      </c>
      <c r="F238" s="16">
        <f t="shared" si="20"/>
        <v>13900000</v>
      </c>
      <c r="G238" s="22">
        <v>1</v>
      </c>
      <c r="H238" s="1" t="s">
        <v>19</v>
      </c>
      <c r="I238" s="23">
        <v>60000000</v>
      </c>
      <c r="J238" s="16">
        <f t="shared" si="21"/>
        <v>60000000</v>
      </c>
      <c r="K238" s="20">
        <f t="shared" si="22"/>
        <v>46100000</v>
      </c>
    </row>
    <row r="239" spans="1:11" x14ac:dyDescent="0.2">
      <c r="A239" s="17" t="s">
        <v>243</v>
      </c>
      <c r="B239" s="21" t="s">
        <v>237</v>
      </c>
      <c r="C239" s="22">
        <v>1</v>
      </c>
      <c r="D239" s="1" t="s">
        <v>19</v>
      </c>
      <c r="E239" s="23">
        <v>10000000</v>
      </c>
      <c r="F239" s="16">
        <f t="shared" si="20"/>
        <v>10000000</v>
      </c>
      <c r="G239" s="22">
        <v>1</v>
      </c>
      <c r="H239" s="1" t="s">
        <v>19</v>
      </c>
      <c r="I239" s="23">
        <v>10000000</v>
      </c>
      <c r="J239" s="16">
        <f t="shared" si="21"/>
        <v>10000000</v>
      </c>
      <c r="K239" s="20">
        <f t="shared" si="22"/>
        <v>0</v>
      </c>
    </row>
    <row r="240" spans="1:11" x14ac:dyDescent="0.2">
      <c r="A240" s="17" t="s">
        <v>243</v>
      </c>
      <c r="B240" s="21" t="s">
        <v>238</v>
      </c>
      <c r="C240" s="22">
        <v>1</v>
      </c>
      <c r="D240" s="1" t="s">
        <v>19</v>
      </c>
      <c r="E240" s="23">
        <v>10000000</v>
      </c>
      <c r="F240" s="16">
        <f t="shared" si="20"/>
        <v>10000000</v>
      </c>
      <c r="G240" s="22">
        <v>1</v>
      </c>
      <c r="H240" s="1" t="s">
        <v>19</v>
      </c>
      <c r="I240" s="23">
        <v>60000000</v>
      </c>
      <c r="J240" s="16">
        <f t="shared" si="21"/>
        <v>60000000</v>
      </c>
      <c r="K240" s="20">
        <f t="shared" si="22"/>
        <v>50000000</v>
      </c>
    </row>
    <row r="241" spans="1:11" x14ac:dyDescent="0.2">
      <c r="A241" s="17" t="s">
        <v>243</v>
      </c>
      <c r="B241" s="21" t="s">
        <v>239</v>
      </c>
      <c r="C241" s="22">
        <v>1</v>
      </c>
      <c r="D241" s="1" t="s">
        <v>19</v>
      </c>
      <c r="E241" s="23">
        <v>25000000</v>
      </c>
      <c r="F241" s="16">
        <f t="shared" si="20"/>
        <v>25000000</v>
      </c>
      <c r="G241" s="22">
        <v>1</v>
      </c>
      <c r="H241" s="1" t="s">
        <v>19</v>
      </c>
      <c r="I241" s="23">
        <v>25000000</v>
      </c>
      <c r="J241" s="16">
        <f t="shared" si="21"/>
        <v>25000000</v>
      </c>
      <c r="K241" s="20">
        <f t="shared" si="22"/>
        <v>0</v>
      </c>
    </row>
    <row r="242" spans="1:11" x14ac:dyDescent="0.2">
      <c r="A242" s="17" t="s">
        <v>243</v>
      </c>
      <c r="B242" s="21" t="s">
        <v>314</v>
      </c>
      <c r="C242" s="22">
        <v>1</v>
      </c>
      <c r="D242" s="1" t="s">
        <v>19</v>
      </c>
      <c r="E242" s="23">
        <v>25000000</v>
      </c>
      <c r="F242" s="16">
        <f t="shared" si="20"/>
        <v>25000000</v>
      </c>
      <c r="G242" s="22">
        <v>1</v>
      </c>
      <c r="H242" s="1" t="s">
        <v>19</v>
      </c>
      <c r="I242" s="23">
        <v>25000000</v>
      </c>
      <c r="J242" s="16">
        <f t="shared" si="21"/>
        <v>25000000</v>
      </c>
      <c r="K242" s="20">
        <f t="shared" si="22"/>
        <v>0</v>
      </c>
    </row>
    <row r="243" spans="1:11" x14ac:dyDescent="0.2">
      <c r="A243" s="17" t="s">
        <v>243</v>
      </c>
      <c r="B243" s="21" t="s">
        <v>333</v>
      </c>
      <c r="C243" s="22">
        <v>1</v>
      </c>
      <c r="D243" s="1" t="s">
        <v>19</v>
      </c>
      <c r="E243" s="23">
        <v>5000000</v>
      </c>
      <c r="F243" s="16">
        <f t="shared" si="20"/>
        <v>5000000</v>
      </c>
      <c r="G243" s="22">
        <v>1</v>
      </c>
      <c r="H243" s="1" t="s">
        <v>19</v>
      </c>
      <c r="I243" s="23">
        <v>5000000</v>
      </c>
      <c r="J243" s="16">
        <f t="shared" si="21"/>
        <v>5000000</v>
      </c>
      <c r="K243" s="20">
        <f t="shared" si="22"/>
        <v>0</v>
      </c>
    </row>
    <row r="244" spans="1:11" x14ac:dyDescent="0.2">
      <c r="A244" s="17" t="s">
        <v>243</v>
      </c>
      <c r="B244" s="21" t="s">
        <v>350</v>
      </c>
      <c r="C244" s="22"/>
      <c r="D244" s="1"/>
      <c r="E244" s="23"/>
      <c r="F244" s="16"/>
      <c r="G244" s="22">
        <v>1</v>
      </c>
      <c r="H244" s="1" t="s">
        <v>19</v>
      </c>
      <c r="I244" s="23">
        <v>50000000</v>
      </c>
      <c r="J244" s="16">
        <f t="shared" si="21"/>
        <v>50000000</v>
      </c>
      <c r="K244" s="20">
        <f t="shared" si="22"/>
        <v>50000000</v>
      </c>
    </row>
    <row r="245" spans="1:11" x14ac:dyDescent="0.2">
      <c r="A245" s="17" t="s">
        <v>243</v>
      </c>
      <c r="B245" s="21" t="s">
        <v>330</v>
      </c>
      <c r="C245" s="22">
        <v>1</v>
      </c>
      <c r="D245" s="1" t="s">
        <v>19</v>
      </c>
      <c r="E245" s="23">
        <v>15000000</v>
      </c>
      <c r="F245" s="16">
        <f t="shared" si="20"/>
        <v>15000000</v>
      </c>
      <c r="G245" s="22">
        <v>1</v>
      </c>
      <c r="H245" s="1" t="s">
        <v>19</v>
      </c>
      <c r="I245" s="23">
        <v>15000000</v>
      </c>
      <c r="J245" s="16">
        <f t="shared" si="21"/>
        <v>15000000</v>
      </c>
      <c r="K245" s="20">
        <f t="shared" si="22"/>
        <v>0</v>
      </c>
    </row>
    <row r="246" spans="1:11" x14ac:dyDescent="0.2">
      <c r="A246" s="17" t="s">
        <v>243</v>
      </c>
      <c r="B246" s="21" t="s">
        <v>331</v>
      </c>
      <c r="C246" s="22">
        <v>1</v>
      </c>
      <c r="D246" s="1" t="s">
        <v>19</v>
      </c>
      <c r="E246" s="23">
        <v>20000000</v>
      </c>
      <c r="F246" s="16">
        <f t="shared" si="20"/>
        <v>20000000</v>
      </c>
      <c r="G246" s="22">
        <v>1</v>
      </c>
      <c r="H246" s="1" t="s">
        <v>19</v>
      </c>
      <c r="I246" s="23">
        <v>20000000</v>
      </c>
      <c r="J246" s="16">
        <f t="shared" si="21"/>
        <v>20000000</v>
      </c>
      <c r="K246" s="20">
        <f t="shared" si="22"/>
        <v>0</v>
      </c>
    </row>
    <row r="247" spans="1:11" x14ac:dyDescent="0.2">
      <c r="A247" s="17" t="s">
        <v>243</v>
      </c>
      <c r="B247" s="21" t="s">
        <v>329</v>
      </c>
      <c r="C247" s="22">
        <v>1</v>
      </c>
      <c r="D247" s="1" t="s">
        <v>19</v>
      </c>
      <c r="E247" s="23">
        <v>25000000</v>
      </c>
      <c r="F247" s="16">
        <f t="shared" si="20"/>
        <v>25000000</v>
      </c>
      <c r="G247" s="22">
        <v>1</v>
      </c>
      <c r="H247" s="1" t="s">
        <v>19</v>
      </c>
      <c r="I247" s="23">
        <v>25000000</v>
      </c>
      <c r="J247" s="16">
        <f t="shared" si="21"/>
        <v>25000000</v>
      </c>
      <c r="K247" s="20">
        <f t="shared" si="22"/>
        <v>0</v>
      </c>
    </row>
    <row r="248" spans="1:11" x14ac:dyDescent="0.2">
      <c r="A248" s="17" t="s">
        <v>243</v>
      </c>
      <c r="B248" s="21" t="s">
        <v>332</v>
      </c>
      <c r="C248" s="22">
        <v>1</v>
      </c>
      <c r="D248" s="1" t="s">
        <v>19</v>
      </c>
      <c r="E248" s="23">
        <v>50000000</v>
      </c>
      <c r="F248" s="16">
        <f t="shared" si="20"/>
        <v>50000000</v>
      </c>
      <c r="G248" s="22">
        <v>1</v>
      </c>
      <c r="H248" s="1" t="s">
        <v>19</v>
      </c>
      <c r="I248" s="23">
        <v>50000000</v>
      </c>
      <c r="J248" s="16">
        <f t="shared" si="21"/>
        <v>50000000</v>
      </c>
      <c r="K248" s="20">
        <f t="shared" si="22"/>
        <v>0</v>
      </c>
    </row>
    <row r="249" spans="1:11" ht="22.5" x14ac:dyDescent="0.2">
      <c r="A249" s="1" t="s">
        <v>71</v>
      </c>
      <c r="B249" s="13" t="s">
        <v>14</v>
      </c>
      <c r="C249" s="1"/>
      <c r="D249" s="1"/>
      <c r="E249" s="2"/>
      <c r="F249" s="14">
        <f>SUM(F250)</f>
        <v>25000000</v>
      </c>
      <c r="G249" s="24"/>
      <c r="H249" s="24"/>
      <c r="I249" s="14"/>
      <c r="J249" s="14">
        <f t="shared" ref="J249" si="23">SUM(J250)</f>
        <v>25000000</v>
      </c>
      <c r="K249" s="14">
        <f>SUM(K250)</f>
        <v>0</v>
      </c>
    </row>
    <row r="250" spans="1:11" x14ac:dyDescent="0.2">
      <c r="A250" s="17" t="s">
        <v>243</v>
      </c>
      <c r="B250" s="21" t="s">
        <v>240</v>
      </c>
      <c r="C250" s="22">
        <v>1</v>
      </c>
      <c r="D250" s="1" t="s">
        <v>19</v>
      </c>
      <c r="E250" s="23">
        <v>25000000</v>
      </c>
      <c r="F250" s="16">
        <f t="shared" si="20"/>
        <v>25000000</v>
      </c>
      <c r="G250" s="22">
        <v>1</v>
      </c>
      <c r="H250" s="1" t="s">
        <v>19</v>
      </c>
      <c r="I250" s="23">
        <v>25000000</v>
      </c>
      <c r="J250" s="16">
        <f t="shared" si="21"/>
        <v>25000000</v>
      </c>
      <c r="K250" s="20">
        <f>J250-F250</f>
        <v>0</v>
      </c>
    </row>
    <row r="251" spans="1:11" ht="22.5" x14ac:dyDescent="0.2">
      <c r="A251" s="1" t="s">
        <v>72</v>
      </c>
      <c r="B251" s="13" t="s">
        <v>16</v>
      </c>
      <c r="C251" s="1"/>
      <c r="D251" s="1"/>
      <c r="E251" s="2"/>
      <c r="F251" s="14">
        <f>SUM(F252:F278)</f>
        <v>824734000</v>
      </c>
      <c r="G251" s="24"/>
      <c r="H251" s="24"/>
      <c r="I251" s="14"/>
      <c r="J251" s="14">
        <f>SUM(J252:J278)</f>
        <v>1056734000</v>
      </c>
      <c r="K251" s="14">
        <f>SUM(K252:K278)</f>
        <v>232000000</v>
      </c>
    </row>
    <row r="252" spans="1:11" x14ac:dyDescent="0.2">
      <c r="A252" s="17" t="s">
        <v>243</v>
      </c>
      <c r="B252" s="21" t="s">
        <v>255</v>
      </c>
      <c r="C252" s="22">
        <v>2</v>
      </c>
      <c r="D252" s="1" t="s">
        <v>51</v>
      </c>
      <c r="E252" s="23">
        <v>850000</v>
      </c>
      <c r="F252" s="16">
        <f>E252*C252</f>
        <v>1700000</v>
      </c>
      <c r="G252" s="22">
        <v>2</v>
      </c>
      <c r="H252" s="1" t="s">
        <v>51</v>
      </c>
      <c r="I252" s="23">
        <v>850000</v>
      </c>
      <c r="J252" s="16">
        <f t="shared" si="21"/>
        <v>1700000</v>
      </c>
      <c r="K252" s="20">
        <f>J252-F252</f>
        <v>0</v>
      </c>
    </row>
    <row r="253" spans="1:11" x14ac:dyDescent="0.2">
      <c r="A253" s="17" t="s">
        <v>243</v>
      </c>
      <c r="B253" s="21" t="s">
        <v>256</v>
      </c>
      <c r="C253" s="22">
        <v>1</v>
      </c>
      <c r="D253" s="1" t="s">
        <v>19</v>
      </c>
      <c r="E253" s="23">
        <v>2000000</v>
      </c>
      <c r="F253" s="16">
        <f t="shared" ref="F253:F296" si="24">E253*C253</f>
        <v>2000000</v>
      </c>
      <c r="G253" s="22">
        <v>1</v>
      </c>
      <c r="H253" s="1" t="s">
        <v>19</v>
      </c>
      <c r="I253" s="23">
        <v>2000000</v>
      </c>
      <c r="J253" s="16">
        <f t="shared" si="21"/>
        <v>2000000</v>
      </c>
      <c r="K253" s="20">
        <f t="shared" ref="K253:K278" si="25">J253-F253</f>
        <v>0</v>
      </c>
    </row>
    <row r="254" spans="1:11" ht="22.5" x14ac:dyDescent="0.2">
      <c r="A254" s="17" t="s">
        <v>243</v>
      </c>
      <c r="B254" s="21" t="s">
        <v>315</v>
      </c>
      <c r="C254" s="22">
        <v>1</v>
      </c>
      <c r="D254" s="1" t="s">
        <v>19</v>
      </c>
      <c r="E254" s="23">
        <v>10000000</v>
      </c>
      <c r="F254" s="16">
        <f t="shared" si="24"/>
        <v>10000000</v>
      </c>
      <c r="G254" s="22">
        <v>1</v>
      </c>
      <c r="H254" s="1" t="s">
        <v>19</v>
      </c>
      <c r="I254" s="23">
        <v>10000000</v>
      </c>
      <c r="J254" s="16">
        <f t="shared" si="21"/>
        <v>10000000</v>
      </c>
      <c r="K254" s="20">
        <f t="shared" si="25"/>
        <v>0</v>
      </c>
    </row>
    <row r="255" spans="1:11" x14ac:dyDescent="0.2">
      <c r="A255" s="17" t="s">
        <v>243</v>
      </c>
      <c r="B255" s="21" t="s">
        <v>257</v>
      </c>
      <c r="C255" s="22">
        <v>1</v>
      </c>
      <c r="D255" s="1" t="s">
        <v>19</v>
      </c>
      <c r="E255" s="23">
        <v>15000000</v>
      </c>
      <c r="F255" s="16">
        <f t="shared" si="24"/>
        <v>15000000</v>
      </c>
      <c r="G255" s="22">
        <v>1</v>
      </c>
      <c r="H255" s="1" t="s">
        <v>19</v>
      </c>
      <c r="I255" s="23">
        <v>15000000</v>
      </c>
      <c r="J255" s="16">
        <f t="shared" si="21"/>
        <v>15000000</v>
      </c>
      <c r="K255" s="20">
        <f t="shared" si="25"/>
        <v>0</v>
      </c>
    </row>
    <row r="256" spans="1:11" x14ac:dyDescent="0.2">
      <c r="A256" s="17" t="s">
        <v>243</v>
      </c>
      <c r="B256" s="21" t="s">
        <v>258</v>
      </c>
      <c r="C256" s="22">
        <v>1</v>
      </c>
      <c r="D256" s="1" t="s">
        <v>19</v>
      </c>
      <c r="E256" s="23">
        <v>25000000</v>
      </c>
      <c r="F256" s="16">
        <f t="shared" si="24"/>
        <v>25000000</v>
      </c>
      <c r="G256" s="22">
        <v>1</v>
      </c>
      <c r="H256" s="1" t="s">
        <v>19</v>
      </c>
      <c r="I256" s="23">
        <v>25000000</v>
      </c>
      <c r="J256" s="16">
        <f t="shared" si="21"/>
        <v>25000000</v>
      </c>
      <c r="K256" s="20">
        <f t="shared" si="25"/>
        <v>0</v>
      </c>
    </row>
    <row r="257" spans="1:11" x14ac:dyDescent="0.2">
      <c r="A257" s="17" t="s">
        <v>243</v>
      </c>
      <c r="B257" s="21" t="s">
        <v>259</v>
      </c>
      <c r="C257" s="22">
        <v>4</v>
      </c>
      <c r="D257" s="1" t="s">
        <v>51</v>
      </c>
      <c r="E257" s="23">
        <v>10000000</v>
      </c>
      <c r="F257" s="16">
        <f t="shared" si="24"/>
        <v>40000000</v>
      </c>
      <c r="G257" s="22">
        <v>4</v>
      </c>
      <c r="H257" s="1" t="s">
        <v>51</v>
      </c>
      <c r="I257" s="23">
        <v>10000000</v>
      </c>
      <c r="J257" s="16">
        <f t="shared" si="21"/>
        <v>40000000</v>
      </c>
      <c r="K257" s="20">
        <f t="shared" si="25"/>
        <v>0</v>
      </c>
    </row>
    <row r="258" spans="1:11" x14ac:dyDescent="0.2">
      <c r="A258" s="17" t="s">
        <v>243</v>
      </c>
      <c r="B258" s="21" t="s">
        <v>260</v>
      </c>
      <c r="C258" s="22">
        <v>1</v>
      </c>
      <c r="D258" s="1" t="s">
        <v>19</v>
      </c>
      <c r="E258" s="23">
        <v>50000000</v>
      </c>
      <c r="F258" s="16">
        <f t="shared" si="24"/>
        <v>50000000</v>
      </c>
      <c r="G258" s="22">
        <v>1</v>
      </c>
      <c r="H258" s="1" t="s">
        <v>19</v>
      </c>
      <c r="I258" s="23">
        <v>50000000</v>
      </c>
      <c r="J258" s="16">
        <f t="shared" si="21"/>
        <v>50000000</v>
      </c>
      <c r="K258" s="20">
        <f t="shared" si="25"/>
        <v>0</v>
      </c>
    </row>
    <row r="259" spans="1:11" x14ac:dyDescent="0.2">
      <c r="A259" s="17" t="s">
        <v>243</v>
      </c>
      <c r="B259" s="21" t="s">
        <v>261</v>
      </c>
      <c r="C259" s="22">
        <v>1</v>
      </c>
      <c r="D259" s="1" t="s">
        <v>19</v>
      </c>
      <c r="E259" s="23">
        <v>14034000</v>
      </c>
      <c r="F259" s="16">
        <f t="shared" si="24"/>
        <v>14034000</v>
      </c>
      <c r="G259" s="22">
        <v>1</v>
      </c>
      <c r="H259" s="1" t="s">
        <v>19</v>
      </c>
      <c r="I259" s="23">
        <v>14034000</v>
      </c>
      <c r="J259" s="16">
        <f t="shared" si="21"/>
        <v>14034000</v>
      </c>
      <c r="K259" s="20">
        <f t="shared" si="25"/>
        <v>0</v>
      </c>
    </row>
    <row r="260" spans="1:11" x14ac:dyDescent="0.2">
      <c r="A260" s="17" t="s">
        <v>243</v>
      </c>
      <c r="B260" s="21" t="s">
        <v>262</v>
      </c>
      <c r="C260" s="22">
        <v>1</v>
      </c>
      <c r="D260" s="1" t="s">
        <v>19</v>
      </c>
      <c r="E260" s="23">
        <v>75000000</v>
      </c>
      <c r="F260" s="16">
        <f t="shared" si="24"/>
        <v>75000000</v>
      </c>
      <c r="G260" s="22">
        <v>1</v>
      </c>
      <c r="H260" s="1" t="s">
        <v>19</v>
      </c>
      <c r="I260" s="23">
        <v>75000000</v>
      </c>
      <c r="J260" s="16">
        <f t="shared" si="21"/>
        <v>75000000</v>
      </c>
      <c r="K260" s="20">
        <f t="shared" si="25"/>
        <v>0</v>
      </c>
    </row>
    <row r="261" spans="1:11" x14ac:dyDescent="0.2">
      <c r="A261" s="17" t="s">
        <v>243</v>
      </c>
      <c r="B261" s="21" t="s">
        <v>263</v>
      </c>
      <c r="C261" s="22">
        <v>1</v>
      </c>
      <c r="D261" s="1" t="s">
        <v>19</v>
      </c>
      <c r="E261" s="23">
        <v>5000000</v>
      </c>
      <c r="F261" s="16">
        <f t="shared" si="24"/>
        <v>5000000</v>
      </c>
      <c r="G261" s="22">
        <v>1</v>
      </c>
      <c r="H261" s="1" t="s">
        <v>19</v>
      </c>
      <c r="I261" s="23">
        <v>5000000</v>
      </c>
      <c r="J261" s="16">
        <f t="shared" si="21"/>
        <v>5000000</v>
      </c>
      <c r="K261" s="20">
        <f t="shared" si="25"/>
        <v>0</v>
      </c>
    </row>
    <row r="262" spans="1:11" x14ac:dyDescent="0.2">
      <c r="A262" s="17" t="s">
        <v>243</v>
      </c>
      <c r="B262" s="21" t="s">
        <v>264</v>
      </c>
      <c r="C262" s="22">
        <v>1</v>
      </c>
      <c r="D262" s="1" t="s">
        <v>19</v>
      </c>
      <c r="E262" s="23">
        <v>10000000</v>
      </c>
      <c r="F262" s="16">
        <f t="shared" si="24"/>
        <v>10000000</v>
      </c>
      <c r="G262" s="22">
        <v>1</v>
      </c>
      <c r="H262" s="1" t="s">
        <v>19</v>
      </c>
      <c r="I262" s="23">
        <v>10000000</v>
      </c>
      <c r="J262" s="16">
        <f t="shared" si="21"/>
        <v>10000000</v>
      </c>
      <c r="K262" s="20">
        <f t="shared" si="25"/>
        <v>0</v>
      </c>
    </row>
    <row r="263" spans="1:11" x14ac:dyDescent="0.2">
      <c r="A263" s="17" t="s">
        <v>243</v>
      </c>
      <c r="B263" s="21" t="s">
        <v>265</v>
      </c>
      <c r="C263" s="22">
        <v>1</v>
      </c>
      <c r="D263" s="1" t="s">
        <v>19</v>
      </c>
      <c r="E263" s="23">
        <v>10000000</v>
      </c>
      <c r="F263" s="16">
        <f t="shared" si="24"/>
        <v>10000000</v>
      </c>
      <c r="G263" s="22">
        <v>1</v>
      </c>
      <c r="H263" s="1" t="s">
        <v>19</v>
      </c>
      <c r="I263" s="23">
        <v>10000000</v>
      </c>
      <c r="J263" s="16">
        <f t="shared" si="21"/>
        <v>10000000</v>
      </c>
      <c r="K263" s="20">
        <f t="shared" si="25"/>
        <v>0</v>
      </c>
    </row>
    <row r="264" spans="1:11" x14ac:dyDescent="0.2">
      <c r="A264" s="17" t="s">
        <v>243</v>
      </c>
      <c r="B264" s="21" t="s">
        <v>266</v>
      </c>
      <c r="C264" s="22">
        <v>1</v>
      </c>
      <c r="D264" s="1" t="s">
        <v>19</v>
      </c>
      <c r="E264" s="23">
        <v>10000000</v>
      </c>
      <c r="F264" s="16">
        <f t="shared" si="24"/>
        <v>10000000</v>
      </c>
      <c r="G264" s="22">
        <v>1</v>
      </c>
      <c r="H264" s="1" t="s">
        <v>19</v>
      </c>
      <c r="I264" s="23">
        <v>35000000</v>
      </c>
      <c r="J264" s="16">
        <f t="shared" si="21"/>
        <v>35000000</v>
      </c>
      <c r="K264" s="20">
        <f t="shared" si="25"/>
        <v>25000000</v>
      </c>
    </row>
    <row r="265" spans="1:11" x14ac:dyDescent="0.2">
      <c r="A265" s="17" t="s">
        <v>243</v>
      </c>
      <c r="B265" s="21" t="s">
        <v>267</v>
      </c>
      <c r="C265" s="22">
        <v>1</v>
      </c>
      <c r="D265" s="1" t="s">
        <v>19</v>
      </c>
      <c r="E265" s="23">
        <v>165000000</v>
      </c>
      <c r="F265" s="16">
        <f t="shared" si="24"/>
        <v>165000000</v>
      </c>
      <c r="G265" s="22">
        <v>1</v>
      </c>
      <c r="H265" s="1" t="s">
        <v>19</v>
      </c>
      <c r="I265" s="23">
        <v>165000000</v>
      </c>
      <c r="J265" s="16">
        <f t="shared" si="21"/>
        <v>165000000</v>
      </c>
      <c r="K265" s="20">
        <f t="shared" si="25"/>
        <v>0</v>
      </c>
    </row>
    <row r="266" spans="1:11" x14ac:dyDescent="0.2">
      <c r="A266" s="17" t="s">
        <v>243</v>
      </c>
      <c r="B266" s="21" t="s">
        <v>334</v>
      </c>
      <c r="C266" s="22">
        <v>1</v>
      </c>
      <c r="D266" s="1" t="s">
        <v>19</v>
      </c>
      <c r="E266" s="23">
        <v>25000000</v>
      </c>
      <c r="F266" s="16">
        <f t="shared" si="24"/>
        <v>25000000</v>
      </c>
      <c r="G266" s="22">
        <v>1</v>
      </c>
      <c r="H266" s="1" t="s">
        <v>19</v>
      </c>
      <c r="I266" s="23">
        <v>25000000</v>
      </c>
      <c r="J266" s="16">
        <f t="shared" si="21"/>
        <v>25000000</v>
      </c>
      <c r="K266" s="20">
        <f t="shared" si="25"/>
        <v>0</v>
      </c>
    </row>
    <row r="267" spans="1:11" ht="22.5" x14ac:dyDescent="0.2">
      <c r="A267" s="17" t="s">
        <v>243</v>
      </c>
      <c r="B267" s="21" t="s">
        <v>316</v>
      </c>
      <c r="C267" s="22">
        <v>1</v>
      </c>
      <c r="D267" s="1" t="s">
        <v>19</v>
      </c>
      <c r="E267" s="23">
        <v>25000000</v>
      </c>
      <c r="F267" s="16">
        <f t="shared" si="24"/>
        <v>25000000</v>
      </c>
      <c r="G267" s="22">
        <v>1</v>
      </c>
      <c r="H267" s="1" t="s">
        <v>19</v>
      </c>
      <c r="I267" s="23">
        <v>50000000</v>
      </c>
      <c r="J267" s="16">
        <f t="shared" si="21"/>
        <v>50000000</v>
      </c>
      <c r="K267" s="20">
        <f t="shared" si="25"/>
        <v>25000000</v>
      </c>
    </row>
    <row r="268" spans="1:11" x14ac:dyDescent="0.2">
      <c r="A268" s="17" t="s">
        <v>243</v>
      </c>
      <c r="B268" s="21" t="s">
        <v>268</v>
      </c>
      <c r="C268" s="22">
        <v>1</v>
      </c>
      <c r="D268" s="1" t="s">
        <v>19</v>
      </c>
      <c r="E268" s="23">
        <v>25000000</v>
      </c>
      <c r="F268" s="16">
        <f t="shared" si="24"/>
        <v>25000000</v>
      </c>
      <c r="G268" s="22">
        <v>1</v>
      </c>
      <c r="H268" s="1" t="s">
        <v>19</v>
      </c>
      <c r="I268" s="23">
        <v>25000000</v>
      </c>
      <c r="J268" s="16">
        <f t="shared" si="21"/>
        <v>25000000</v>
      </c>
      <c r="K268" s="20">
        <f t="shared" si="25"/>
        <v>0</v>
      </c>
    </row>
    <row r="269" spans="1:11" x14ac:dyDescent="0.2">
      <c r="A269" s="17" t="s">
        <v>243</v>
      </c>
      <c r="B269" s="21" t="s">
        <v>269</v>
      </c>
      <c r="C269" s="22">
        <v>1</v>
      </c>
      <c r="D269" s="1" t="s">
        <v>19</v>
      </c>
      <c r="E269" s="23">
        <v>15000000</v>
      </c>
      <c r="F269" s="16">
        <f t="shared" si="24"/>
        <v>15000000</v>
      </c>
      <c r="G269" s="22">
        <v>1</v>
      </c>
      <c r="H269" s="1" t="s">
        <v>19</v>
      </c>
      <c r="I269" s="23">
        <v>15000000</v>
      </c>
      <c r="J269" s="16">
        <f t="shared" si="21"/>
        <v>15000000</v>
      </c>
      <c r="K269" s="20">
        <f t="shared" si="25"/>
        <v>0</v>
      </c>
    </row>
    <row r="270" spans="1:11" x14ac:dyDescent="0.2">
      <c r="A270" s="17" t="s">
        <v>243</v>
      </c>
      <c r="B270" s="21" t="s">
        <v>270</v>
      </c>
      <c r="C270" s="22">
        <v>1</v>
      </c>
      <c r="D270" s="1" t="s">
        <v>19</v>
      </c>
      <c r="E270" s="23">
        <v>15000000</v>
      </c>
      <c r="F270" s="16">
        <f t="shared" si="24"/>
        <v>15000000</v>
      </c>
      <c r="G270" s="22">
        <v>1</v>
      </c>
      <c r="H270" s="1" t="s">
        <v>19</v>
      </c>
      <c r="I270" s="23">
        <v>20000000</v>
      </c>
      <c r="J270" s="16">
        <f t="shared" si="21"/>
        <v>20000000</v>
      </c>
      <c r="K270" s="20">
        <f t="shared" si="25"/>
        <v>5000000</v>
      </c>
    </row>
    <row r="271" spans="1:11" x14ac:dyDescent="0.2">
      <c r="A271" s="17" t="s">
        <v>243</v>
      </c>
      <c r="B271" s="21" t="s">
        <v>271</v>
      </c>
      <c r="C271" s="22">
        <v>1</v>
      </c>
      <c r="D271" s="1" t="s">
        <v>19</v>
      </c>
      <c r="E271" s="23">
        <v>20000000</v>
      </c>
      <c r="F271" s="16">
        <f t="shared" si="24"/>
        <v>20000000</v>
      </c>
      <c r="G271" s="22">
        <v>1</v>
      </c>
      <c r="H271" s="1" t="s">
        <v>19</v>
      </c>
      <c r="I271" s="23">
        <v>55000000</v>
      </c>
      <c r="J271" s="16">
        <f t="shared" si="21"/>
        <v>55000000</v>
      </c>
      <c r="K271" s="20">
        <f t="shared" si="25"/>
        <v>35000000</v>
      </c>
    </row>
    <row r="272" spans="1:11" ht="22.5" x14ac:dyDescent="0.2">
      <c r="A272" s="17" t="s">
        <v>243</v>
      </c>
      <c r="B272" s="21" t="s">
        <v>317</v>
      </c>
      <c r="C272" s="22">
        <v>1</v>
      </c>
      <c r="D272" s="1" t="s">
        <v>19</v>
      </c>
      <c r="E272" s="23">
        <v>25000000</v>
      </c>
      <c r="F272" s="16">
        <f t="shared" si="24"/>
        <v>25000000</v>
      </c>
      <c r="G272" s="22">
        <v>1</v>
      </c>
      <c r="H272" s="1" t="s">
        <v>19</v>
      </c>
      <c r="I272" s="23">
        <v>25000000</v>
      </c>
      <c r="J272" s="16">
        <f t="shared" si="21"/>
        <v>25000000</v>
      </c>
      <c r="K272" s="20">
        <f t="shared" si="25"/>
        <v>0</v>
      </c>
    </row>
    <row r="273" spans="1:11" x14ac:dyDescent="0.2">
      <c r="A273" s="17" t="s">
        <v>243</v>
      </c>
      <c r="B273" s="21" t="s">
        <v>272</v>
      </c>
      <c r="C273" s="22">
        <v>1</v>
      </c>
      <c r="D273" s="1" t="s">
        <v>19</v>
      </c>
      <c r="E273" s="23">
        <v>150000000</v>
      </c>
      <c r="F273" s="16">
        <f t="shared" si="24"/>
        <v>150000000</v>
      </c>
      <c r="G273" s="22">
        <v>1</v>
      </c>
      <c r="H273" s="1" t="s">
        <v>19</v>
      </c>
      <c r="I273" s="23">
        <v>150000000</v>
      </c>
      <c r="J273" s="16">
        <f t="shared" si="21"/>
        <v>150000000</v>
      </c>
      <c r="K273" s="20">
        <f t="shared" si="25"/>
        <v>0</v>
      </c>
    </row>
    <row r="274" spans="1:11" x14ac:dyDescent="0.2">
      <c r="A274" s="17" t="s">
        <v>243</v>
      </c>
      <c r="B274" s="21" t="s">
        <v>273</v>
      </c>
      <c r="C274" s="22">
        <v>1</v>
      </c>
      <c r="D274" s="1" t="s">
        <v>19</v>
      </c>
      <c r="E274" s="23">
        <v>25000000</v>
      </c>
      <c r="F274" s="16">
        <f t="shared" si="24"/>
        <v>25000000</v>
      </c>
      <c r="G274" s="22">
        <v>1</v>
      </c>
      <c r="H274" s="1" t="s">
        <v>19</v>
      </c>
      <c r="I274" s="23">
        <v>25000000</v>
      </c>
      <c r="J274" s="16">
        <f t="shared" si="21"/>
        <v>25000000</v>
      </c>
      <c r="K274" s="20">
        <f t="shared" si="25"/>
        <v>0</v>
      </c>
    </row>
    <row r="275" spans="1:11" x14ac:dyDescent="0.2">
      <c r="A275" s="17" t="s">
        <v>243</v>
      </c>
      <c r="B275" s="21" t="s">
        <v>241</v>
      </c>
      <c r="C275" s="22">
        <v>1</v>
      </c>
      <c r="D275" s="1" t="s">
        <v>19</v>
      </c>
      <c r="E275" s="23">
        <v>30000000</v>
      </c>
      <c r="F275" s="16">
        <f t="shared" si="24"/>
        <v>30000000</v>
      </c>
      <c r="G275" s="22">
        <v>1</v>
      </c>
      <c r="H275" s="1" t="s">
        <v>19</v>
      </c>
      <c r="I275" s="23">
        <v>172000000</v>
      </c>
      <c r="J275" s="16">
        <f t="shared" si="21"/>
        <v>172000000</v>
      </c>
      <c r="K275" s="20">
        <f t="shared" si="25"/>
        <v>142000000</v>
      </c>
    </row>
    <row r="276" spans="1:11" x14ac:dyDescent="0.2">
      <c r="A276" s="17" t="s">
        <v>243</v>
      </c>
      <c r="B276" s="21" t="s">
        <v>335</v>
      </c>
      <c r="C276" s="22">
        <v>1</v>
      </c>
      <c r="D276" s="1" t="s">
        <v>19</v>
      </c>
      <c r="E276" s="23">
        <v>25000000</v>
      </c>
      <c r="F276" s="16">
        <f t="shared" si="24"/>
        <v>25000000</v>
      </c>
      <c r="G276" s="22">
        <v>1</v>
      </c>
      <c r="H276" s="1" t="s">
        <v>19</v>
      </c>
      <c r="I276" s="23">
        <v>25000000</v>
      </c>
      <c r="J276" s="16">
        <f t="shared" si="21"/>
        <v>25000000</v>
      </c>
      <c r="K276" s="20">
        <f t="shared" si="25"/>
        <v>0</v>
      </c>
    </row>
    <row r="277" spans="1:11" x14ac:dyDescent="0.2">
      <c r="A277" s="17" t="s">
        <v>243</v>
      </c>
      <c r="B277" s="21" t="s">
        <v>274</v>
      </c>
      <c r="C277" s="22">
        <v>1</v>
      </c>
      <c r="D277" s="1" t="s">
        <v>19</v>
      </c>
      <c r="E277" s="23">
        <v>10000000</v>
      </c>
      <c r="F277" s="16">
        <f t="shared" si="24"/>
        <v>10000000</v>
      </c>
      <c r="G277" s="22">
        <v>1</v>
      </c>
      <c r="H277" s="1" t="s">
        <v>19</v>
      </c>
      <c r="I277" s="23">
        <v>10000000</v>
      </c>
      <c r="J277" s="16">
        <f t="shared" si="21"/>
        <v>10000000</v>
      </c>
      <c r="K277" s="20">
        <f t="shared" si="25"/>
        <v>0</v>
      </c>
    </row>
    <row r="278" spans="1:11" x14ac:dyDescent="0.2">
      <c r="A278" s="17" t="s">
        <v>243</v>
      </c>
      <c r="B278" s="21" t="s">
        <v>275</v>
      </c>
      <c r="C278" s="22">
        <v>1</v>
      </c>
      <c r="D278" s="1" t="s">
        <v>19</v>
      </c>
      <c r="E278" s="23">
        <v>2000000</v>
      </c>
      <c r="F278" s="16">
        <f t="shared" si="24"/>
        <v>2000000</v>
      </c>
      <c r="G278" s="22">
        <v>1</v>
      </c>
      <c r="H278" s="1" t="s">
        <v>19</v>
      </c>
      <c r="I278" s="23">
        <v>2000000</v>
      </c>
      <c r="J278" s="16">
        <f t="shared" si="21"/>
        <v>2000000</v>
      </c>
      <c r="K278" s="20">
        <f t="shared" si="25"/>
        <v>0</v>
      </c>
    </row>
    <row r="279" spans="1:11" ht="22.5" x14ac:dyDescent="0.2">
      <c r="A279" s="1" t="s">
        <v>73</v>
      </c>
      <c r="B279" s="13" t="s">
        <v>4</v>
      </c>
      <c r="C279" s="1"/>
      <c r="D279" s="1"/>
      <c r="E279" s="2"/>
      <c r="F279" s="14">
        <f>SUM(F280:F286)</f>
        <v>598000000</v>
      </c>
      <c r="G279" s="24"/>
      <c r="H279" s="24"/>
      <c r="I279" s="14"/>
      <c r="J279" s="14">
        <f>SUM(J280:J286)</f>
        <v>895000000</v>
      </c>
      <c r="K279" s="14">
        <f>SUM(K280:K286)</f>
        <v>297000000</v>
      </c>
    </row>
    <row r="280" spans="1:11" x14ac:dyDescent="0.2">
      <c r="A280" s="17" t="s">
        <v>243</v>
      </c>
      <c r="B280" s="21" t="s">
        <v>276</v>
      </c>
      <c r="C280" s="22">
        <v>1</v>
      </c>
      <c r="D280" s="1" t="s">
        <v>19</v>
      </c>
      <c r="E280" s="23">
        <v>205000000</v>
      </c>
      <c r="F280" s="16">
        <f t="shared" si="24"/>
        <v>205000000</v>
      </c>
      <c r="G280" s="22">
        <v>1</v>
      </c>
      <c r="H280" s="1" t="s">
        <v>19</v>
      </c>
      <c r="I280" s="23">
        <v>205000000</v>
      </c>
      <c r="J280" s="16">
        <f>I280*G280</f>
        <v>205000000</v>
      </c>
      <c r="K280" s="20">
        <f>J280-F280</f>
        <v>0</v>
      </c>
    </row>
    <row r="281" spans="1:11" x14ac:dyDescent="0.2">
      <c r="A281" s="17" t="s">
        <v>243</v>
      </c>
      <c r="B281" s="21" t="s">
        <v>277</v>
      </c>
      <c r="C281" s="22">
        <v>1</v>
      </c>
      <c r="D281" s="1" t="s">
        <v>19</v>
      </c>
      <c r="E281" s="23">
        <v>95000000</v>
      </c>
      <c r="F281" s="16">
        <f t="shared" si="24"/>
        <v>95000000</v>
      </c>
      <c r="G281" s="22">
        <v>1</v>
      </c>
      <c r="H281" s="1" t="s">
        <v>19</v>
      </c>
      <c r="I281" s="23">
        <v>95000000</v>
      </c>
      <c r="J281" s="16">
        <f>I281*G281</f>
        <v>95000000</v>
      </c>
      <c r="K281" s="20">
        <f t="shared" ref="K281:K286" si="26">J281-F281</f>
        <v>0</v>
      </c>
    </row>
    <row r="282" spans="1:11" x14ac:dyDescent="0.2">
      <c r="A282" s="17" t="s">
        <v>243</v>
      </c>
      <c r="B282" s="21" t="s">
        <v>278</v>
      </c>
      <c r="C282" s="22">
        <v>1</v>
      </c>
      <c r="D282" s="1" t="s">
        <v>19</v>
      </c>
      <c r="E282" s="23">
        <v>68000000</v>
      </c>
      <c r="F282" s="16">
        <f t="shared" si="24"/>
        <v>68000000</v>
      </c>
      <c r="G282" s="22">
        <v>1</v>
      </c>
      <c r="H282" s="1" t="s">
        <v>19</v>
      </c>
      <c r="I282" s="23">
        <v>85000000</v>
      </c>
      <c r="J282" s="16">
        <v>85000000</v>
      </c>
      <c r="K282" s="20">
        <f t="shared" si="26"/>
        <v>17000000</v>
      </c>
    </row>
    <row r="283" spans="1:11" x14ac:dyDescent="0.2">
      <c r="A283" s="17" t="s">
        <v>243</v>
      </c>
      <c r="B283" s="21" t="s">
        <v>279</v>
      </c>
      <c r="C283" s="22">
        <v>1</v>
      </c>
      <c r="D283" s="1" t="s">
        <v>19</v>
      </c>
      <c r="E283" s="23">
        <v>55000000</v>
      </c>
      <c r="F283" s="16">
        <f t="shared" si="24"/>
        <v>55000000</v>
      </c>
      <c r="G283" s="22">
        <v>1</v>
      </c>
      <c r="H283" s="1" t="s">
        <v>19</v>
      </c>
      <c r="I283" s="23">
        <v>175000000</v>
      </c>
      <c r="J283" s="16">
        <v>175000000</v>
      </c>
      <c r="K283" s="20">
        <f t="shared" si="26"/>
        <v>120000000</v>
      </c>
    </row>
    <row r="284" spans="1:11" x14ac:dyDescent="0.2">
      <c r="A284" s="17" t="s">
        <v>243</v>
      </c>
      <c r="B284" s="21" t="s">
        <v>280</v>
      </c>
      <c r="C284" s="22">
        <v>1</v>
      </c>
      <c r="D284" s="1" t="s">
        <v>19</v>
      </c>
      <c r="E284" s="23">
        <v>70000000</v>
      </c>
      <c r="F284" s="16">
        <f t="shared" si="24"/>
        <v>70000000</v>
      </c>
      <c r="G284" s="22">
        <v>1</v>
      </c>
      <c r="H284" s="1" t="s">
        <v>19</v>
      </c>
      <c r="I284" s="23">
        <v>95000000</v>
      </c>
      <c r="J284" s="16">
        <v>95000000</v>
      </c>
      <c r="K284" s="20">
        <f t="shared" si="26"/>
        <v>25000000</v>
      </c>
    </row>
    <row r="285" spans="1:11" x14ac:dyDescent="0.2">
      <c r="A285" s="17" t="s">
        <v>243</v>
      </c>
      <c r="B285" s="21" t="s">
        <v>281</v>
      </c>
      <c r="C285" s="22">
        <v>1</v>
      </c>
      <c r="D285" s="1" t="s">
        <v>19</v>
      </c>
      <c r="E285" s="23">
        <v>25000000</v>
      </c>
      <c r="F285" s="16">
        <f t="shared" si="24"/>
        <v>25000000</v>
      </c>
      <c r="G285" s="22">
        <v>1</v>
      </c>
      <c r="H285" s="1" t="s">
        <v>19</v>
      </c>
      <c r="I285" s="23">
        <v>40000000</v>
      </c>
      <c r="J285" s="16">
        <v>40000000</v>
      </c>
      <c r="K285" s="20">
        <f t="shared" si="26"/>
        <v>15000000</v>
      </c>
    </row>
    <row r="286" spans="1:11" x14ac:dyDescent="0.2">
      <c r="A286" s="17" t="s">
        <v>243</v>
      </c>
      <c r="B286" s="21" t="s">
        <v>282</v>
      </c>
      <c r="C286" s="22">
        <v>1</v>
      </c>
      <c r="D286" s="1" t="s">
        <v>19</v>
      </c>
      <c r="E286" s="23">
        <v>80000000</v>
      </c>
      <c r="F286" s="16">
        <f t="shared" si="24"/>
        <v>80000000</v>
      </c>
      <c r="G286" s="22">
        <v>1</v>
      </c>
      <c r="H286" s="1" t="s">
        <v>19</v>
      </c>
      <c r="I286" s="23">
        <v>200000000</v>
      </c>
      <c r="J286" s="16">
        <v>200000000</v>
      </c>
      <c r="K286" s="20">
        <f t="shared" si="26"/>
        <v>120000000</v>
      </c>
    </row>
    <row r="287" spans="1:11" ht="22.5" x14ac:dyDescent="0.2">
      <c r="A287" s="1" t="s">
        <v>74</v>
      </c>
      <c r="B287" s="13" t="s">
        <v>2</v>
      </c>
      <c r="C287" s="1"/>
      <c r="D287" s="1"/>
      <c r="E287" s="2"/>
      <c r="F287" s="14">
        <f>SUM(F288)</f>
        <v>10000000</v>
      </c>
      <c r="G287" s="24"/>
      <c r="H287" s="24"/>
      <c r="I287" s="14"/>
      <c r="J287" s="14">
        <f t="shared" ref="J287" si="27">SUM(J288)</f>
        <v>10000000</v>
      </c>
      <c r="K287" s="14">
        <f>SUM(K288)</f>
        <v>0</v>
      </c>
    </row>
    <row r="288" spans="1:11" x14ac:dyDescent="0.2">
      <c r="A288" s="17" t="s">
        <v>243</v>
      </c>
      <c r="B288" s="21" t="s">
        <v>283</v>
      </c>
      <c r="C288" s="22">
        <v>1</v>
      </c>
      <c r="D288" s="1" t="s">
        <v>19</v>
      </c>
      <c r="E288" s="23">
        <v>10000000</v>
      </c>
      <c r="F288" s="16">
        <f t="shared" si="24"/>
        <v>10000000</v>
      </c>
      <c r="G288" s="22">
        <v>1</v>
      </c>
      <c r="H288" s="1" t="s">
        <v>19</v>
      </c>
      <c r="I288" s="23">
        <v>10000000</v>
      </c>
      <c r="J288" s="16">
        <f t="shared" ref="J288:J302" si="28">I288*G288</f>
        <v>10000000</v>
      </c>
      <c r="K288" s="20">
        <f>J288-F288</f>
        <v>0</v>
      </c>
    </row>
    <row r="289" spans="1:11" x14ac:dyDescent="0.2">
      <c r="A289" s="1" t="s">
        <v>353</v>
      </c>
      <c r="B289" s="13" t="s">
        <v>354</v>
      </c>
      <c r="C289" s="1"/>
      <c r="D289" s="1"/>
      <c r="E289" s="2"/>
      <c r="F289" s="14"/>
      <c r="G289" s="24"/>
      <c r="H289" s="24"/>
      <c r="I289" s="14"/>
      <c r="J289" s="14">
        <f>SUM(J290)</f>
        <v>24900000</v>
      </c>
      <c r="K289" s="14">
        <f>SUM(K290)</f>
        <v>24900000</v>
      </c>
    </row>
    <row r="290" spans="1:11" x14ac:dyDescent="0.2">
      <c r="A290" s="17" t="s">
        <v>243</v>
      </c>
      <c r="B290" s="21" t="s">
        <v>355</v>
      </c>
      <c r="C290" s="22"/>
      <c r="D290" s="1"/>
      <c r="E290" s="23"/>
      <c r="F290" s="16"/>
      <c r="G290" s="22">
        <v>1</v>
      </c>
      <c r="H290" s="1" t="s">
        <v>19</v>
      </c>
      <c r="I290" s="23">
        <v>24900000</v>
      </c>
      <c r="J290" s="16">
        <f>I290*G290</f>
        <v>24900000</v>
      </c>
      <c r="K290" s="20">
        <f>J290-F290</f>
        <v>24900000</v>
      </c>
    </row>
    <row r="291" spans="1:11" x14ac:dyDescent="0.2">
      <c r="A291" s="3" t="s">
        <v>79</v>
      </c>
      <c r="B291" s="21" t="s">
        <v>81</v>
      </c>
      <c r="C291" s="22"/>
      <c r="D291" s="1"/>
      <c r="E291" s="23"/>
      <c r="F291" s="14">
        <f>+F292</f>
        <v>30000000</v>
      </c>
      <c r="G291" s="16"/>
      <c r="H291" s="16"/>
      <c r="I291" s="16"/>
      <c r="J291" s="14">
        <f>SUM(J292)</f>
        <v>5100000</v>
      </c>
      <c r="K291" s="14">
        <f>SUM(K292:K292)</f>
        <v>-24900000</v>
      </c>
    </row>
    <row r="292" spans="1:11" x14ac:dyDescent="0.2">
      <c r="A292" s="17" t="s">
        <v>243</v>
      </c>
      <c r="B292" s="21" t="s">
        <v>336</v>
      </c>
      <c r="C292" s="22">
        <v>1</v>
      </c>
      <c r="D292" s="1" t="s">
        <v>19</v>
      </c>
      <c r="E292" s="23">
        <v>30000000</v>
      </c>
      <c r="F292" s="16">
        <f>E292*C292</f>
        <v>30000000</v>
      </c>
      <c r="G292" s="22">
        <v>1</v>
      </c>
      <c r="H292" s="1" t="s">
        <v>19</v>
      </c>
      <c r="I292" s="23">
        <v>5100000</v>
      </c>
      <c r="J292" s="23">
        <f>I292*G292</f>
        <v>5100000</v>
      </c>
      <c r="K292" s="20">
        <f>J292-F292</f>
        <v>-24900000</v>
      </c>
    </row>
    <row r="293" spans="1:11" ht="14.45" customHeight="1" x14ac:dyDescent="0.2">
      <c r="A293" s="1" t="s">
        <v>80</v>
      </c>
      <c r="B293" s="21" t="s">
        <v>82</v>
      </c>
      <c r="C293" s="16"/>
      <c r="D293" s="16"/>
      <c r="E293" s="16"/>
      <c r="F293" s="14">
        <f>SUM(F294)</f>
        <v>40000000</v>
      </c>
      <c r="G293" s="16"/>
      <c r="H293" s="16"/>
      <c r="I293" s="16"/>
      <c r="J293" s="14">
        <f t="shared" ref="J293" si="29">SUM(J294)</f>
        <v>40000000</v>
      </c>
      <c r="K293" s="14">
        <f>SUM(K294)</f>
        <v>0</v>
      </c>
    </row>
    <row r="294" spans="1:11" ht="14.45" customHeight="1" x14ac:dyDescent="0.2">
      <c r="A294" s="17" t="s">
        <v>243</v>
      </c>
      <c r="B294" s="21" t="s">
        <v>337</v>
      </c>
      <c r="C294" s="22">
        <v>1</v>
      </c>
      <c r="D294" s="1" t="s">
        <v>19</v>
      </c>
      <c r="E294" s="23">
        <v>40000000</v>
      </c>
      <c r="F294" s="16">
        <f>E294*C294</f>
        <v>40000000</v>
      </c>
      <c r="G294" s="22">
        <v>1</v>
      </c>
      <c r="H294" s="1" t="s">
        <v>19</v>
      </c>
      <c r="I294" s="23">
        <v>40000000</v>
      </c>
      <c r="J294" s="16">
        <f>I294*G294</f>
        <v>40000000</v>
      </c>
      <c r="K294" s="20">
        <f>J294-F294</f>
        <v>0</v>
      </c>
    </row>
    <row r="295" spans="1:11" ht="14.45" customHeight="1" x14ac:dyDescent="0.2">
      <c r="A295" s="1" t="s">
        <v>75</v>
      </c>
      <c r="B295" s="13" t="s">
        <v>3</v>
      </c>
      <c r="C295" s="1"/>
      <c r="D295" s="1"/>
      <c r="E295" s="2"/>
      <c r="F295" s="14">
        <f>SUM(F296)</f>
        <v>290000000</v>
      </c>
      <c r="G295" s="24"/>
      <c r="H295" s="24"/>
      <c r="I295" s="14"/>
      <c r="J295" s="14">
        <f t="shared" ref="J295" si="30">SUM(J296)</f>
        <v>500000000</v>
      </c>
      <c r="K295" s="14">
        <f>SUM(K296)</f>
        <v>210000000</v>
      </c>
    </row>
    <row r="296" spans="1:11" ht="14.45" customHeight="1" x14ac:dyDescent="0.2">
      <c r="A296" s="17" t="s">
        <v>243</v>
      </c>
      <c r="B296" s="21" t="s">
        <v>338</v>
      </c>
      <c r="C296" s="22">
        <v>1</v>
      </c>
      <c r="D296" s="1" t="s">
        <v>19</v>
      </c>
      <c r="E296" s="23">
        <v>290000000</v>
      </c>
      <c r="F296" s="16">
        <f t="shared" si="24"/>
        <v>290000000</v>
      </c>
      <c r="G296" s="22">
        <v>1</v>
      </c>
      <c r="H296" s="1" t="s">
        <v>19</v>
      </c>
      <c r="I296" s="23">
        <v>500000000</v>
      </c>
      <c r="J296" s="16">
        <f t="shared" si="28"/>
        <v>500000000</v>
      </c>
      <c r="K296" s="20">
        <f>J296-F296</f>
        <v>210000000</v>
      </c>
    </row>
    <row r="297" spans="1:11" ht="14.45" customHeight="1" x14ac:dyDescent="0.2">
      <c r="A297" s="1" t="s">
        <v>76</v>
      </c>
      <c r="B297" s="13" t="s">
        <v>284</v>
      </c>
      <c r="C297" s="1"/>
      <c r="D297" s="1"/>
      <c r="E297" s="2"/>
      <c r="F297" s="14">
        <f>SUM(F298:F302)</f>
        <v>705000000</v>
      </c>
      <c r="G297" s="24"/>
      <c r="H297" s="24"/>
      <c r="I297" s="14"/>
      <c r="J297" s="14">
        <f>SUM(J298:J302)</f>
        <v>495000000</v>
      </c>
      <c r="K297" s="14">
        <f>SUM(K298:K302)</f>
        <v>-210000000</v>
      </c>
    </row>
    <row r="298" spans="1:11" ht="14.45" customHeight="1" x14ac:dyDescent="0.2">
      <c r="A298" s="17" t="s">
        <v>243</v>
      </c>
      <c r="B298" s="21" t="s">
        <v>339</v>
      </c>
      <c r="C298" s="22">
        <v>1</v>
      </c>
      <c r="D298" s="1" t="s">
        <v>19</v>
      </c>
      <c r="E298" s="23">
        <v>300000000</v>
      </c>
      <c r="F298" s="16">
        <f t="shared" ref="F298:F302" si="31">E298*C298</f>
        <v>300000000</v>
      </c>
      <c r="G298" s="22">
        <v>1</v>
      </c>
      <c r="H298" s="1" t="s">
        <v>19</v>
      </c>
      <c r="I298" s="23">
        <v>190000000</v>
      </c>
      <c r="J298" s="16">
        <f t="shared" si="28"/>
        <v>190000000</v>
      </c>
      <c r="K298" s="20">
        <f>J298-F298</f>
        <v>-110000000</v>
      </c>
    </row>
    <row r="299" spans="1:11" ht="14.45" customHeight="1" x14ac:dyDescent="0.2">
      <c r="A299" s="17" t="s">
        <v>243</v>
      </c>
      <c r="B299" s="21" t="s">
        <v>340</v>
      </c>
      <c r="C299" s="22">
        <v>1</v>
      </c>
      <c r="D299" s="1" t="s">
        <v>19</v>
      </c>
      <c r="E299" s="23">
        <v>200000000</v>
      </c>
      <c r="F299" s="16">
        <f t="shared" si="31"/>
        <v>200000000</v>
      </c>
      <c r="G299" s="22">
        <v>1</v>
      </c>
      <c r="H299" s="1" t="s">
        <v>19</v>
      </c>
      <c r="I299" s="23">
        <v>100000000</v>
      </c>
      <c r="J299" s="16">
        <f t="shared" si="28"/>
        <v>100000000</v>
      </c>
      <c r="K299" s="20">
        <f t="shared" ref="K299:K302" si="32">J299-F299</f>
        <v>-100000000</v>
      </c>
    </row>
    <row r="300" spans="1:11" ht="14.45" customHeight="1" x14ac:dyDescent="0.2">
      <c r="A300" s="17" t="s">
        <v>243</v>
      </c>
      <c r="B300" s="21" t="s">
        <v>341</v>
      </c>
      <c r="C300" s="22">
        <v>1</v>
      </c>
      <c r="D300" s="1" t="s">
        <v>19</v>
      </c>
      <c r="E300" s="23">
        <v>125000000</v>
      </c>
      <c r="F300" s="16">
        <f t="shared" si="31"/>
        <v>125000000</v>
      </c>
      <c r="G300" s="22">
        <v>1</v>
      </c>
      <c r="H300" s="1" t="s">
        <v>19</v>
      </c>
      <c r="I300" s="23">
        <v>125000000</v>
      </c>
      <c r="J300" s="16">
        <f t="shared" si="28"/>
        <v>125000000</v>
      </c>
      <c r="K300" s="20">
        <f t="shared" si="32"/>
        <v>0</v>
      </c>
    </row>
    <row r="301" spans="1:11" ht="14.45" customHeight="1" x14ac:dyDescent="0.2">
      <c r="A301" s="17" t="s">
        <v>243</v>
      </c>
      <c r="B301" s="21" t="s">
        <v>342</v>
      </c>
      <c r="C301" s="22">
        <v>1</v>
      </c>
      <c r="D301" s="1" t="s">
        <v>19</v>
      </c>
      <c r="E301" s="23">
        <v>40000000</v>
      </c>
      <c r="F301" s="16">
        <f t="shared" si="31"/>
        <v>40000000</v>
      </c>
      <c r="G301" s="22">
        <v>1</v>
      </c>
      <c r="H301" s="1" t="s">
        <v>19</v>
      </c>
      <c r="I301" s="23">
        <v>40000000</v>
      </c>
      <c r="J301" s="16">
        <f t="shared" si="28"/>
        <v>40000000</v>
      </c>
      <c r="K301" s="20">
        <f t="shared" si="32"/>
        <v>0</v>
      </c>
    </row>
    <row r="302" spans="1:11" ht="14.45" customHeight="1" x14ac:dyDescent="0.2">
      <c r="A302" s="17" t="s">
        <v>243</v>
      </c>
      <c r="B302" s="21" t="s">
        <v>343</v>
      </c>
      <c r="C302" s="22">
        <v>1</v>
      </c>
      <c r="D302" s="1" t="s">
        <v>19</v>
      </c>
      <c r="E302" s="23">
        <v>40000000</v>
      </c>
      <c r="F302" s="16">
        <f t="shared" si="31"/>
        <v>40000000</v>
      </c>
      <c r="G302" s="22">
        <v>1</v>
      </c>
      <c r="H302" s="1" t="s">
        <v>19</v>
      </c>
      <c r="I302" s="23">
        <v>40000000</v>
      </c>
      <c r="J302" s="16">
        <f t="shared" si="28"/>
        <v>40000000</v>
      </c>
      <c r="K302" s="20">
        <f t="shared" si="32"/>
        <v>0</v>
      </c>
    </row>
    <row r="303" spans="1:11" ht="14.45" customHeight="1" x14ac:dyDescent="0.2">
      <c r="A303" s="1" t="s">
        <v>77</v>
      </c>
      <c r="B303" s="13" t="s">
        <v>1</v>
      </c>
      <c r="C303" s="22"/>
      <c r="D303" s="1"/>
      <c r="E303" s="23"/>
      <c r="F303" s="14">
        <f>SUM(F304)</f>
        <v>30000000</v>
      </c>
      <c r="G303" s="16"/>
      <c r="H303" s="16"/>
      <c r="I303" s="16"/>
      <c r="J303" s="14">
        <f t="shared" ref="J303" si="33">SUM(J304)</f>
        <v>30000000</v>
      </c>
      <c r="K303" s="14">
        <f>SUM(K304)</f>
        <v>0</v>
      </c>
    </row>
    <row r="304" spans="1:11" ht="14.45" customHeight="1" x14ac:dyDescent="0.2">
      <c r="A304" s="17" t="s">
        <v>243</v>
      </c>
      <c r="B304" s="21" t="s">
        <v>344</v>
      </c>
      <c r="C304" s="22">
        <v>1</v>
      </c>
      <c r="D304" s="1" t="s">
        <v>19</v>
      </c>
      <c r="E304" s="23">
        <v>30000000</v>
      </c>
      <c r="F304" s="16">
        <f>E304*C304</f>
        <v>30000000</v>
      </c>
      <c r="G304" s="22">
        <v>1</v>
      </c>
      <c r="H304" s="1" t="s">
        <v>19</v>
      </c>
      <c r="I304" s="23">
        <v>30000000</v>
      </c>
      <c r="J304" s="16">
        <f>I304*G304</f>
        <v>30000000</v>
      </c>
      <c r="K304" s="20">
        <f>J304-F304</f>
        <v>0</v>
      </c>
    </row>
    <row r="305" spans="1:11" x14ac:dyDescent="0.2">
      <c r="A305" s="25"/>
      <c r="B305" s="26" t="s">
        <v>0</v>
      </c>
      <c r="C305" s="39">
        <f>SUM(F303,F297,F295,F293,F291,F289,F287,F279,F251,F249,F227,F185,F176,F126,F124,F118,F116,F113,F110,F108,F105,F41,F18)</f>
        <v>5499999999.9955997</v>
      </c>
      <c r="D305" s="40"/>
      <c r="E305" s="40"/>
      <c r="F305" s="41"/>
      <c r="G305" s="39">
        <f>SUM(J303,J297,J295,J293,J291,J289,J287,J279,J251,J249,J227,J185,J176,J126,J124,J118,J116,J113,J110,J108,J105,J41,J18)</f>
        <v>6815994000</v>
      </c>
      <c r="H305" s="40"/>
      <c r="I305" s="40"/>
      <c r="J305" s="41"/>
      <c r="K305" s="27">
        <f>G305-C305</f>
        <v>1315994000.0044003</v>
      </c>
    </row>
    <row r="306" spans="1:11" x14ac:dyDescent="0.2">
      <c r="A306" s="42"/>
      <c r="B306" s="43"/>
      <c r="C306" s="43"/>
      <c r="D306" s="43"/>
      <c r="E306" s="43"/>
      <c r="F306" s="43"/>
      <c r="G306" s="44"/>
      <c r="H306" s="45"/>
      <c r="I306" s="45"/>
      <c r="J306" s="45"/>
      <c r="K306" s="46"/>
    </row>
    <row r="307" spans="1:11" x14ac:dyDescent="0.2">
      <c r="A307" s="28"/>
      <c r="G307" s="47" t="s">
        <v>356</v>
      </c>
      <c r="H307" s="47"/>
      <c r="I307" s="47"/>
      <c r="J307" s="47"/>
      <c r="K307" s="48"/>
    </row>
    <row r="308" spans="1:11" ht="39" customHeight="1" x14ac:dyDescent="0.2">
      <c r="A308" s="28"/>
      <c r="G308" s="49"/>
      <c r="H308" s="49"/>
      <c r="I308" s="49"/>
      <c r="J308" s="49"/>
      <c r="K308" s="50"/>
    </row>
    <row r="309" spans="1:11" x14ac:dyDescent="0.2">
      <c r="A309" s="28"/>
      <c r="G309" s="35" t="s">
        <v>357</v>
      </c>
      <c r="H309" s="35"/>
      <c r="I309" s="35"/>
      <c r="J309" s="35"/>
      <c r="K309" s="36"/>
    </row>
    <row r="310" spans="1:11" x14ac:dyDescent="0.2">
      <c r="A310" s="29"/>
      <c r="B310" s="30"/>
      <c r="C310" s="30"/>
      <c r="D310" s="30"/>
      <c r="E310" s="30"/>
      <c r="F310" s="30"/>
      <c r="G310" s="37" t="s">
        <v>285</v>
      </c>
      <c r="H310" s="37"/>
      <c r="I310" s="37"/>
      <c r="J310" s="37"/>
      <c r="K310" s="38"/>
    </row>
  </sheetData>
  <mergeCells count="42">
    <mergeCell ref="A7:A8"/>
    <mergeCell ref="B7:E7"/>
    <mergeCell ref="F7:K7"/>
    <mergeCell ref="B8:C8"/>
    <mergeCell ref="D8:E8"/>
    <mergeCell ref="F8:I8"/>
    <mergeCell ref="J8:K8"/>
    <mergeCell ref="B2:J2"/>
    <mergeCell ref="B3:K3"/>
    <mergeCell ref="B4:K4"/>
    <mergeCell ref="B5:K5"/>
    <mergeCell ref="B6:K6"/>
    <mergeCell ref="B9:C9"/>
    <mergeCell ref="D9:E9"/>
    <mergeCell ref="F9:I9"/>
    <mergeCell ref="J9:K9"/>
    <mergeCell ref="B10:C10"/>
    <mergeCell ref="D10:E10"/>
    <mergeCell ref="F10:I10"/>
    <mergeCell ref="J10:K10"/>
    <mergeCell ref="B11:C11"/>
    <mergeCell ref="D11:E11"/>
    <mergeCell ref="F11:I11"/>
    <mergeCell ref="J11:K11"/>
    <mergeCell ref="A14:A15"/>
    <mergeCell ref="B14:B15"/>
    <mergeCell ref="C14:F14"/>
    <mergeCell ref="G14:J14"/>
    <mergeCell ref="K14:K15"/>
    <mergeCell ref="B12:C12"/>
    <mergeCell ref="D12:E12"/>
    <mergeCell ref="F12:I12"/>
    <mergeCell ref="J12:K12"/>
    <mergeCell ref="A13:K13"/>
    <mergeCell ref="G309:K309"/>
    <mergeCell ref="G310:K310"/>
    <mergeCell ref="C305:F305"/>
    <mergeCell ref="G305:J305"/>
    <mergeCell ref="A306:F306"/>
    <mergeCell ref="G306:K306"/>
    <mergeCell ref="G307:K307"/>
    <mergeCell ref="G308:K308"/>
  </mergeCells>
  <pageMargins left="0.47244094488188981" right="0.70866141732283472" top="0.39370078740157483" bottom="0.67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2025-07-30T05:16:56Z</cp:lastPrinted>
  <dcterms:created xsi:type="dcterms:W3CDTF">2024-08-13T10:13:45Z</dcterms:created>
  <dcterms:modified xsi:type="dcterms:W3CDTF">2025-07-30T05:19:36Z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